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Objects="none" defaultThemeVersion="166925"/>
  <mc:AlternateContent xmlns:mc="http://schemas.openxmlformats.org/markup-compatibility/2006">
    <mc:Choice Requires="x15">
      <x15ac:absPath xmlns:x15ac="http://schemas.microsoft.com/office/spreadsheetml/2010/11/ac" url="https://hclo365-my.sharepoint.com/personal/sanjeevbr_hcl_com/Documents/Desktop/Society/AGM/FY2021-2022/"/>
    </mc:Choice>
  </mc:AlternateContent>
  <xr:revisionPtr revIDLastSave="131" documentId="8_{0CD22D59-A311-4B5D-B798-633ECC02FB5D}" xr6:coauthVersionLast="46" xr6:coauthVersionMax="46" xr10:uidLastSave="{24BD39A3-C7CE-4141-AFE0-1C500B7062FA}"/>
  <bookViews>
    <workbookView xWindow="-120" yWindow="-120" windowWidth="20730" windowHeight="11160" firstSheet="1" activeTab="5" xr2:uid="{00000000-000D-0000-FFFF-FFFF00000000}"/>
  </bookViews>
  <sheets>
    <sheet name="All projects" sheetId="1" r:id="rId1"/>
    <sheet name="Fund Positions" sheetId="6" r:id="rId2"/>
    <sheet name="Identified" sheetId="4" r:id="rId3"/>
    <sheet name="Completed" sheetId="8" r:id="rId4"/>
    <sheet name="Completed FY20-21" sheetId="3" r:id="rId5"/>
    <sheet name="Approved" sheetId="2" r:id="rId6"/>
  </sheets>
  <definedNames>
    <definedName name="_xlnm._FilterDatabase" localSheetId="0" hidden="1">'All projects'!$A$1:$L$52</definedName>
    <definedName name="_xlnm._FilterDatabase" localSheetId="5" hidden="1">Approved!$A$1:$D$17</definedName>
    <definedName name="_xlnm._FilterDatabase" localSheetId="3" hidden="1">Completed!$A$1:$E$31</definedName>
    <definedName name="_xlnm._FilterDatabase" localSheetId="4" hidden="1">'Completed FY20-21'!$A$1:$E$29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2" l="1"/>
  <c r="G25" i="6"/>
  <c r="G20" i="6"/>
  <c r="G21" i="6"/>
  <c r="G22" i="6"/>
  <c r="G23" i="6"/>
  <c r="G24" i="6"/>
  <c r="G19" i="6"/>
  <c r="F25" i="6"/>
  <c r="E25" i="6"/>
  <c r="D31" i="3"/>
  <c r="D32" i="8"/>
  <c r="F28" i="1"/>
  <c r="F45" i="1"/>
  <c r="F36" i="1"/>
  <c r="F51" i="1"/>
  <c r="F47" i="1"/>
  <c r="F46" i="1"/>
  <c r="F40" i="1"/>
  <c r="F35" i="1"/>
  <c r="F29" i="1"/>
  <c r="F27" i="1"/>
  <c r="F26" i="1"/>
  <c r="F25" i="1"/>
  <c r="F24" i="1"/>
  <c r="F22" i="1"/>
  <c r="F21" i="1"/>
  <c r="F20" i="1"/>
  <c r="F19" i="1"/>
  <c r="F18" i="1"/>
  <c r="F17" i="1"/>
  <c r="F16" i="1"/>
  <c r="F15" i="1"/>
  <c r="F14" i="1"/>
  <c r="F13" i="1"/>
  <c r="F10" i="1"/>
  <c r="F7" i="1"/>
  <c r="F6" i="1"/>
  <c r="F5" i="1"/>
  <c r="F4" i="1"/>
  <c r="E53" i="1"/>
  <c r="D27" i="1" l="1"/>
  <c r="F14" i="6" l="1"/>
  <c r="E14" i="6"/>
  <c r="D10" i="1" l="1"/>
  <c r="F2" i="1" l="1"/>
  <c r="D9" i="1"/>
  <c r="D6" i="1"/>
  <c r="E3" i="1"/>
  <c r="D53" i="1" l="1"/>
  <c r="F9" i="1"/>
  <c r="F3" i="1"/>
  <c r="F53" i="1" l="1"/>
</calcChain>
</file>

<file path=xl/sharedStrings.xml><?xml version="1.0" encoding="utf-8"?>
<sst xmlns="http://schemas.openxmlformats.org/spreadsheetml/2006/main" count="493" uniqueCount="202">
  <si>
    <t>Status</t>
  </si>
  <si>
    <t>Remarks</t>
  </si>
  <si>
    <t>Fire Upgrades</t>
  </si>
  <si>
    <t>Completion Certificates</t>
  </si>
  <si>
    <t>Approved</t>
  </si>
  <si>
    <t>Sub committee formed</t>
  </si>
  <si>
    <t>Completed</t>
  </si>
  <si>
    <t>Actuals /Expected cost</t>
  </si>
  <si>
    <t>Amount Paid</t>
  </si>
  <si>
    <t>Final Approvals  from MC</t>
  </si>
  <si>
    <t>Sub committee needs to be formed</t>
  </si>
  <si>
    <t>New</t>
  </si>
  <si>
    <t>Initial aproval of MC  ( also nonimating sub committed to asses the cost and feasibility)</t>
  </si>
  <si>
    <t>Sub committee needs  to be formed</t>
  </si>
  <si>
    <t>WIP (weekly interim status report to be submitted to MC on progess and status (scope and work order,quotaition ,evaluations etc)</t>
  </si>
  <si>
    <t>Total</t>
  </si>
  <si>
    <t>***Surronding Pathways repair</t>
  </si>
  <si>
    <t>Manitenanace Projects(Upgrades)</t>
  </si>
  <si>
    <t>***  High level ball park figure.</t>
  </si>
  <si>
    <t>Development</t>
  </si>
  <si>
    <t>Purchasing projector</t>
  </si>
  <si>
    <t>Terrace Water Proofing(A Block)</t>
  </si>
  <si>
    <t>Terrace Water Proofing(B Block)</t>
  </si>
  <si>
    <t>Completed by two vendors (11000+86070)</t>
  </si>
  <si>
    <t>Trafic Signages</t>
  </si>
  <si>
    <t>Earthing under Ground</t>
  </si>
  <si>
    <t>ARS solution</t>
  </si>
  <si>
    <t>Earthing terrace</t>
  </si>
  <si>
    <t xml:space="preserve">Major repairs of Electrical system </t>
  </si>
  <si>
    <t>F15 car parking and Koodadan renovation</t>
  </si>
  <si>
    <t>Whitewash Guradroom</t>
  </si>
  <si>
    <t>Whitewash Office  Lounge</t>
  </si>
  <si>
    <t>Electrical 11802, labor 11000,materail 17026</t>
  </si>
  <si>
    <t>Material 6365,labor 8000</t>
  </si>
  <si>
    <t>Labor 7000,matarial 7676,electrical 9201</t>
  </si>
  <si>
    <t>DG set repair</t>
  </si>
  <si>
    <t>Accounts</t>
  </si>
  <si>
    <t>Type of project</t>
  </si>
  <si>
    <t>Project</t>
  </si>
  <si>
    <t>Shorliested EPSON</t>
  </si>
  <si>
    <t>Outstanding</t>
  </si>
  <si>
    <t>Amount paid to OTIS by cheque, completed on  30th Sep,2018</t>
  </si>
  <si>
    <t>Start Month</t>
  </si>
  <si>
    <t>Completion month</t>
  </si>
  <si>
    <t>Ram Raj</t>
  </si>
  <si>
    <t>Atma Sah</t>
  </si>
  <si>
    <t>Otis</t>
  </si>
  <si>
    <t>Design &amp; Design</t>
  </si>
  <si>
    <t>Rahul &amp; Arun</t>
  </si>
  <si>
    <t>Uneecops Pvt Ltd.</t>
  </si>
  <si>
    <t>Radient Infotech</t>
  </si>
  <si>
    <t>Mr. Chopra &amp; S.S. Electricals</t>
  </si>
  <si>
    <t>EPSON</t>
  </si>
  <si>
    <t>Munna Painter</t>
  </si>
  <si>
    <t>Daily workers</t>
  </si>
  <si>
    <t>Mahir Signages</t>
  </si>
  <si>
    <t>Bhagwan Swain</t>
  </si>
  <si>
    <t>society area exculding basement &amp; terrace</t>
  </si>
  <si>
    <t>this work done by daily  workers.</t>
  </si>
  <si>
    <t>Cable testing,changing of MCCB,Fuses, fuse bases, transformer service, &amp; others electrcal works.</t>
  </si>
  <si>
    <t>Projects( DSCB-51)</t>
  </si>
  <si>
    <t>Maitenanace (ICICI-99)</t>
  </si>
  <si>
    <t xml:space="preserve">Manitenanace </t>
  </si>
  <si>
    <t xml:space="preserve">Projects </t>
  </si>
  <si>
    <t>Development (DSCB-58)</t>
  </si>
  <si>
    <t xml:space="preserve">Final Recommendations submitted </t>
  </si>
  <si>
    <t>Fire Axe Engineers</t>
  </si>
  <si>
    <t>Whitewash office room</t>
  </si>
  <si>
    <t>Shaft area Repair /renovation in front of all 6 lifts</t>
  </si>
  <si>
    <t>Shed for Covering Shafts (Terrace for all 6 wings)</t>
  </si>
  <si>
    <t>Solar Power Installation</t>
  </si>
  <si>
    <t>***Community Hall (Interiors Kitchen and Bathroom)</t>
  </si>
  <si>
    <t>***Community Hall (Interiors including laying elctical  and sewage line)</t>
  </si>
  <si>
    <t>*** Structural Audit</t>
  </si>
  <si>
    <t>Architect Garg has been contracted to provide the completion certificates, initiatlly expected by 31st dec. 4 laks total + 18% GST=472000 + 95000(DDA),clreance from  Fire departmen still awaited.</t>
  </si>
  <si>
    <t>SNo</t>
  </si>
  <si>
    <t>Vendors</t>
  </si>
  <si>
    <t xml:space="preserve">Vendor never turned up for outstanding amount of 23548, thisamount  is forefeited </t>
  </si>
  <si>
    <t>***Community Hall (Covering with half Walls and Glass Windows )</t>
  </si>
  <si>
    <t>*** Lift complete modernization with ARD</t>
  </si>
  <si>
    <t>Maintenance</t>
  </si>
  <si>
    <t>Sub committee (Mr Dhyan Singh,Mr Prateek Barua) proposed quotation of one vendor</t>
  </si>
  <si>
    <t>In front of the entrace of the each wing,the electric and telephone  wires are dangeraously dangling out without cover, security hazards in rainy season due to electric short circuit Rs.42000 for intercom boxex &amp; Rs.40000 fo making trench in entrance of each block Rs.136368 for electrical panel</t>
  </si>
  <si>
    <t>Changing electric Panel and intercom panel board &amp;  electrcial trench in entrance of each block</t>
  </si>
  <si>
    <t>Manitenanace (Periodic)</t>
  </si>
  <si>
    <t>Manitenanace/Upgrades</t>
  </si>
  <si>
    <t>Manitenanace(Periodic)</t>
  </si>
  <si>
    <t>Manitenanace /Upgrades</t>
  </si>
  <si>
    <t>Arun</t>
  </si>
  <si>
    <t>Sub committee submitted the quotaions of 3 vendors. This is Quoataion of L1</t>
  </si>
  <si>
    <t>*** Conversion of Genset from Diesel to CNG</t>
  </si>
  <si>
    <t>Lift Upgrades(Major electronic,PCB/relays)</t>
  </si>
  <si>
    <t>This is complete modernozation involves  Drive,ARD,Door sensors,Chequered plate floorings. Can go big bang or phasewise depending on cash flow</t>
  </si>
  <si>
    <t>All payments inclduing additional made inclduing the retention of 130403</t>
  </si>
  <si>
    <t>CCTV camera instalattion(32 cameras)</t>
  </si>
  <si>
    <t>Basement and  terrace cameras inclduing online and C block community hall</t>
  </si>
  <si>
    <t>Done in two phases of aprox 10K each</t>
  </si>
  <si>
    <t>Includes Body repairs</t>
  </si>
  <si>
    <t>Including paint</t>
  </si>
  <si>
    <t>Development (DSCB-58) &amp; Maintenance (367745)</t>
  </si>
  <si>
    <t>Maitenanace (ICICI-99) (71K) &amp; Projects(DSCB-51)</t>
  </si>
  <si>
    <t>Maintetance (ICICI -99)</t>
  </si>
  <si>
    <t>Maintenance (ICICI -99)</t>
  </si>
  <si>
    <t>***Community Hall (Installing AC ,lightings other amenities)</t>
  </si>
  <si>
    <t>*** Automatic Boom Barrier with RFID</t>
  </si>
  <si>
    <t>*** Public addressing systems (mike in each block)</t>
  </si>
  <si>
    <t>*** Grit wash repairs</t>
  </si>
  <si>
    <t>Additional camera instalation(17 cameras)</t>
  </si>
  <si>
    <t>***Solar Plant installation in B and C block</t>
  </si>
  <si>
    <t>Vendor shortlisted</t>
  </si>
  <si>
    <t>***Terrace Water Proofing(C Block)</t>
  </si>
  <si>
    <t xml:space="preserve">Maintenance </t>
  </si>
  <si>
    <t>Amounts quoted lumsum</t>
  </si>
  <si>
    <t>As per Pradip Sarma's proposal</t>
  </si>
  <si>
    <t>Ajeet Jha</t>
  </si>
  <si>
    <t>Community Hall (Concrete Slab Between C101&amp;C102)</t>
  </si>
  <si>
    <t xml:space="preserve">retained the outstanding amount </t>
  </si>
  <si>
    <t>Hold</t>
  </si>
  <si>
    <t>*** Replacing existing water pieplines</t>
  </si>
  <si>
    <t xml:space="preserve">Sub committee submitted the quotaions of 3 vendors (55 rs per sq ft). This is for B3 only. Reconsidering to be taken care  of along with Strcutural audit outcome </t>
  </si>
  <si>
    <t xml:space="preserve">Ajeet Jha offered </t>
  </si>
  <si>
    <t>Projects on consideration</t>
  </si>
  <si>
    <t>Expected cost</t>
  </si>
  <si>
    <t>Structural Audit</t>
  </si>
  <si>
    <t>Approved-Deferred</t>
  </si>
  <si>
    <t>***Whitewashing  and painting of entire societies</t>
  </si>
  <si>
    <t>Actuals Cost</t>
  </si>
  <si>
    <t xml:space="preserve">Projects  Completed </t>
  </si>
  <si>
    <t>*** Major retrofit work after Recommendation of Structural Audit</t>
  </si>
  <si>
    <t xml:space="preserve">Projects  Identified  </t>
  </si>
  <si>
    <t>Fund Postion As On 20th Dec ,2020</t>
  </si>
  <si>
    <t>S.No</t>
  </si>
  <si>
    <t>Accounts Head</t>
  </si>
  <si>
    <t>A/C No.</t>
  </si>
  <si>
    <t>Bank Name</t>
  </si>
  <si>
    <t>Balance in Savings</t>
  </si>
  <si>
    <t>Fixed Deposit</t>
  </si>
  <si>
    <t>Ground Rent/Maintanace(DCSB)</t>
  </si>
  <si>
    <t>A/C-17</t>
  </si>
  <si>
    <t>DSCB</t>
  </si>
  <si>
    <t>Extension Project</t>
  </si>
  <si>
    <t>A/C-51</t>
  </si>
  <si>
    <t>Devleopment Fund(DSCB)</t>
  </si>
  <si>
    <t>A/C-58</t>
  </si>
  <si>
    <t>Maintanance(ICICI)</t>
  </si>
  <si>
    <t>A/C-99</t>
  </si>
  <si>
    <t>ICICI</t>
  </si>
  <si>
    <t>Garden Fund(ICICI)</t>
  </si>
  <si>
    <t>A/C-38</t>
  </si>
  <si>
    <t>Infrastruture Fund(ICICI)</t>
  </si>
  <si>
    <t>A/C-87</t>
  </si>
  <si>
    <t>Grand Total</t>
  </si>
  <si>
    <t xml:space="preserve">  </t>
  </si>
  <si>
    <t>Lifts floor renovations (Chequired plate)</t>
  </si>
  <si>
    <t>Negotiated by  Mr Vinod Bhandari</t>
  </si>
  <si>
    <t>Seetram</t>
  </si>
  <si>
    <t xml:space="preserve">Manamkrishna </t>
  </si>
  <si>
    <t xml:space="preserve">Repainting Car Parking Slot </t>
  </si>
  <si>
    <t>Service of transfomer room, dehydration, Change MCCB, Oiling changing copler, relay &amp; Hooter etc. SS Electriacsl(Sarderjee) did the remainingb work</t>
  </si>
  <si>
    <t>Maintenanace(periodic)</t>
  </si>
  <si>
    <t>Full paid,TDS adjusted from remaining</t>
  </si>
  <si>
    <t>retains 4313</t>
  </si>
  <si>
    <t>Wireless Mike  for sound system</t>
  </si>
  <si>
    <t xml:space="preserve">Rs.5880 for purchasing wireless mike &amp; Rs.1957 for mike covers &amp; extension wire. </t>
  </si>
  <si>
    <t>Amazon(Karansher pvt ltd)</t>
  </si>
  <si>
    <t xml:space="preserve">Otis </t>
  </si>
  <si>
    <t>`</t>
  </si>
  <si>
    <t>Community Hall (Laying Kota Stone)</t>
  </si>
  <si>
    <t xml:space="preserve">***Fixing  water seepage A block 7th floors </t>
  </si>
  <si>
    <t>*** Strictural Refreseth  including basement Roof repair</t>
  </si>
  <si>
    <t>HT &amp; LT Major Repair and periodic services of Transformer</t>
  </si>
  <si>
    <t>Covering Electric Junctions in all floors outside(earlier exposed)</t>
  </si>
  <si>
    <t>Replacing broken glasses and Fixing  all other with putty infrony of all stairs</t>
  </si>
  <si>
    <t>Additional One camera and replacement of gate camera</t>
  </si>
  <si>
    <t>Repair of C block Terrace parapet wall</t>
  </si>
  <si>
    <t>Sanrachna</t>
  </si>
  <si>
    <t>As per quotations</t>
  </si>
  <si>
    <t>Infrastrcure</t>
  </si>
  <si>
    <t>Infrasturcture fund</t>
  </si>
  <si>
    <t>Fund Position As On 18th Sep ,2021</t>
  </si>
  <si>
    <t>Balance in Saving</t>
  </si>
  <si>
    <t>Fixed Deposite</t>
  </si>
  <si>
    <t>Ground Rent(DCSB)(Old Maintanance)</t>
  </si>
  <si>
    <t>Extension Project  (DCSB)</t>
  </si>
  <si>
    <t xml:space="preserve">Devleopment Fund(DSCB)     </t>
  </si>
  <si>
    <t xml:space="preserve">Maintanance(ICICI)                  </t>
  </si>
  <si>
    <t xml:space="preserve">Garden Fund(ICICI)             </t>
  </si>
  <si>
    <t>Under Consideration</t>
  </si>
  <si>
    <t>Community Hall at C block</t>
  </si>
  <si>
    <t>Surronding Pathways repair</t>
  </si>
  <si>
    <t>Lift complete modernization with ARD</t>
  </si>
  <si>
    <t>Solar Plant installation in B and C block</t>
  </si>
  <si>
    <t xml:space="preserve"> Automatic Boom Barrier with RFID</t>
  </si>
  <si>
    <t>Conversion of Genset from Diesel to CNG</t>
  </si>
  <si>
    <t>Approved List of Projects</t>
  </si>
  <si>
    <t>*** Grit wash repairs (Outer top floors)</t>
  </si>
  <si>
    <t>Approved-Maintenanace</t>
  </si>
  <si>
    <t xml:space="preserve">                                            ***Community Hall (Interiors including laying electical  and sewage line)</t>
  </si>
  <si>
    <t xml:space="preserve">                                             ***Community Hall (Covering with half Walls and Glass Windows )</t>
  </si>
  <si>
    <t xml:space="preserve">                                            ***Community Hall (Interiors Kitchen and Bathroom)</t>
  </si>
  <si>
    <t xml:space="preserve">                                             ***Community Hall (Installing AC ,lightings other amenities)</t>
  </si>
  <si>
    <t>*****Building Structural retrofit  (Most essentials -basement Roof repair)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</si>
</sst>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1"/>
      <color theme="1"/>
      <name val="Arial"/>
      <family val="2"/>
    </font>
    <font>
      <sz val="18"/>
      <color theme="1"/>
      <name val="Calibri"/>
      <family val="2"/>
      <scheme val="minor"/>
    </font>
    <font>
      <b/>
      <sz val="20"/>
      <color theme="1"/>
      <name val="Calibri"/>
      <family val="2"/>
      <scheme val="minor"/>
    </font>
    <font>
      <b/>
      <sz val="18"/>
      <color theme="1"/>
      <name val="Calibri"/>
      <family val="2"/>
      <scheme val="minor"/>
    </font>
    <font>
      <b/>
      <sz val="14"/>
      <color theme="1"/>
      <name val="Calibri"/>
      <family val="2"/>
      <scheme val="minor"/>
    </font>
    <font>
      <sz val="14"/>
      <color theme="1"/>
      <name val="Calibri"/>
      <family val="2"/>
      <scheme val="minor"/>
    </font>
    <font>
      <b/>
      <sz val="18"/>
      <color theme="1"/>
      <name val="Arial"/>
      <family val="2"/>
    </font>
    <font>
      <b/>
      <sz val="14"/>
      <color theme="1"/>
      <name val="Arial"/>
      <family val="2"/>
    </font>
    <font>
      <sz val="14"/>
      <color theme="1"/>
      <name val="Arial"/>
      <family val="2"/>
    </font>
    <font>
      <sz val="11"/>
      <color theme="1"/>
      <name val="Arial"/>
      <family val="2"/>
    </font>
    <font>
      <b/>
      <sz val="22"/>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2">
    <xf numFmtId="0" fontId="0" fillId="0" borderId="0" xfId="0"/>
    <xf numFmtId="0" fontId="0" fillId="0" borderId="1" xfId="0" applyBorder="1"/>
    <xf numFmtId="0" fontId="0" fillId="0" borderId="1" xfId="0" applyBorder="1" applyAlignment="1">
      <alignment horizontal="center"/>
    </xf>
    <xf numFmtId="0" fontId="1" fillId="0" borderId="0" xfId="0" applyFont="1"/>
    <xf numFmtId="0" fontId="1" fillId="0" borderId="1" xfId="0" applyFont="1" applyBorder="1" applyAlignment="1">
      <alignment horizontal="center"/>
    </xf>
    <xf numFmtId="3" fontId="1" fillId="0" borderId="1" xfId="0" applyNumberFormat="1" applyFont="1" applyBorder="1" applyAlignment="1">
      <alignment horizontal="center"/>
    </xf>
    <xf numFmtId="0" fontId="1" fillId="0" borderId="2" xfId="0" applyFont="1" applyBorder="1"/>
    <xf numFmtId="0" fontId="0" fillId="0" borderId="3" xfId="0" applyBorder="1"/>
    <xf numFmtId="0" fontId="0" fillId="0" borderId="1" xfId="0" applyBorder="1" applyAlignment="1">
      <alignment vertical="top" wrapText="1"/>
    </xf>
    <xf numFmtId="0" fontId="0" fillId="0" borderId="1" xfId="0" applyBorder="1" applyAlignment="1">
      <alignment vertical="top"/>
    </xf>
    <xf numFmtId="3" fontId="0" fillId="0" borderId="1" xfId="0" applyNumberFormat="1" applyBorder="1" applyAlignment="1">
      <alignment horizontal="center" vertical="top"/>
    </xf>
    <xf numFmtId="17" fontId="0" fillId="0" borderId="1" xfId="0" applyNumberFormat="1" applyBorder="1" applyAlignment="1">
      <alignment horizontal="center" vertical="top"/>
    </xf>
    <xf numFmtId="0" fontId="0" fillId="0" borderId="3" xfId="0" applyBorder="1" applyAlignment="1">
      <alignment vertical="top" wrapText="1"/>
    </xf>
    <xf numFmtId="0" fontId="0" fillId="0" borderId="1" xfId="0" applyBorder="1" applyAlignment="1">
      <alignment horizontal="center" vertical="top" wrapText="1"/>
    </xf>
    <xf numFmtId="0" fontId="0" fillId="0" borderId="1" xfId="0" applyBorder="1" applyAlignment="1">
      <alignment horizontal="center" vertical="top"/>
    </xf>
    <xf numFmtId="0" fontId="1" fillId="0" borderId="3" xfId="0" applyFont="1" applyBorder="1"/>
    <xf numFmtId="0" fontId="0" fillId="0" borderId="4" xfId="0" applyBorder="1" applyAlignment="1">
      <alignment vertical="top"/>
    </xf>
    <xf numFmtId="3" fontId="0" fillId="0" borderId="4" xfId="0" applyNumberFormat="1" applyBorder="1" applyAlignment="1">
      <alignment horizontal="center" vertical="top"/>
    </xf>
    <xf numFmtId="17" fontId="0" fillId="0" borderId="4" xfId="0" applyNumberFormat="1" applyBorder="1" applyAlignment="1">
      <alignment horizontal="center" vertical="top"/>
    </xf>
    <xf numFmtId="0" fontId="0" fillId="0" borderId="5" xfId="0" applyBorder="1" applyAlignment="1">
      <alignment vertical="top"/>
    </xf>
    <xf numFmtId="0" fontId="1" fillId="0" borderId="6" xfId="0" applyFont="1" applyBorder="1"/>
    <xf numFmtId="0" fontId="1" fillId="0" borderId="7" xfId="0" applyFont="1" applyBorder="1"/>
    <xf numFmtId="17" fontId="2" fillId="0" borderId="7" xfId="0" applyNumberFormat="1" applyFont="1" applyBorder="1" applyAlignment="1">
      <alignment horizontal="center"/>
    </xf>
    <xf numFmtId="0" fontId="0" fillId="0" borderId="8" xfId="0" applyBorder="1" applyAlignment="1">
      <alignment vertical="top"/>
    </xf>
    <xf numFmtId="3" fontId="0" fillId="0" borderId="8" xfId="0" applyNumberFormat="1" applyBorder="1" applyAlignment="1">
      <alignment horizontal="center" vertical="top"/>
    </xf>
    <xf numFmtId="17" fontId="0" fillId="0" borderId="8" xfId="0" applyNumberFormat="1" applyBorder="1" applyAlignment="1">
      <alignment horizontal="center" vertical="top"/>
    </xf>
    <xf numFmtId="0" fontId="0" fillId="0" borderId="8" xfId="0" applyBorder="1" applyAlignment="1">
      <alignment horizontal="center" vertical="top"/>
    </xf>
    <xf numFmtId="0" fontId="0" fillId="0" borderId="8" xfId="0" applyBorder="1" applyAlignment="1">
      <alignment vertical="top" wrapText="1"/>
    </xf>
    <xf numFmtId="0" fontId="0" fillId="0" borderId="9" xfId="0" applyBorder="1" applyAlignment="1">
      <alignment vertical="top" wrapText="1"/>
    </xf>
    <xf numFmtId="0" fontId="0" fillId="0" borderId="1" xfId="0" applyFill="1" applyBorder="1" applyAlignment="1">
      <alignment vertical="top"/>
    </xf>
    <xf numFmtId="0" fontId="0" fillId="2" borderId="1" xfId="0" applyFill="1" applyBorder="1" applyAlignment="1">
      <alignment vertical="top"/>
    </xf>
    <xf numFmtId="0" fontId="0" fillId="2" borderId="1" xfId="0" applyFill="1" applyBorder="1"/>
    <xf numFmtId="0" fontId="0" fillId="3" borderId="1" xfId="0" applyFill="1" applyBorder="1" applyAlignment="1">
      <alignment vertical="top"/>
    </xf>
    <xf numFmtId="3" fontId="0" fillId="3" borderId="1" xfId="0" applyNumberFormat="1" applyFill="1" applyBorder="1" applyAlignment="1">
      <alignment horizontal="center" vertical="top"/>
    </xf>
    <xf numFmtId="3" fontId="0" fillId="0" borderId="1" xfId="0" applyNumberFormat="1" applyFill="1" applyBorder="1" applyAlignment="1">
      <alignment horizontal="center" vertical="top"/>
    </xf>
    <xf numFmtId="0" fontId="0" fillId="0" borderId="1" xfId="0" applyFill="1" applyBorder="1" applyAlignment="1">
      <alignment horizontal="center"/>
    </xf>
    <xf numFmtId="0" fontId="0" fillId="0" borderId="1" xfId="0" applyFill="1" applyBorder="1"/>
    <xf numFmtId="0" fontId="3" fillId="0" borderId="1" xfId="0" applyFont="1" applyBorder="1" applyAlignment="1">
      <alignment horizontal="center"/>
    </xf>
    <xf numFmtId="0" fontId="5" fillId="5" borderId="3" xfId="0" applyFont="1" applyFill="1" applyBorder="1"/>
    <xf numFmtId="0" fontId="5" fillId="5" borderId="7" xfId="0" applyFont="1" applyFill="1" applyBorder="1"/>
    <xf numFmtId="0" fontId="7" fillId="0" borderId="1" xfId="0" applyFont="1" applyBorder="1" applyAlignment="1">
      <alignment horizontal="center"/>
    </xf>
    <xf numFmtId="0" fontId="7" fillId="0" borderId="4" xfId="0" applyFont="1" applyBorder="1" applyAlignment="1">
      <alignment vertical="top"/>
    </xf>
    <xf numFmtId="3" fontId="7" fillId="0" borderId="4" xfId="0" applyNumberFormat="1" applyFont="1" applyBorder="1" applyAlignment="1">
      <alignment horizontal="center" vertical="top"/>
    </xf>
    <xf numFmtId="0" fontId="7" fillId="0" borderId="1" xfId="0" applyFont="1" applyBorder="1" applyAlignment="1">
      <alignment vertical="top"/>
    </xf>
    <xf numFmtId="3" fontId="7" fillId="0" borderId="1" xfId="0" applyNumberFormat="1" applyFont="1" applyBorder="1" applyAlignment="1">
      <alignment horizontal="center" vertical="top"/>
    </xf>
    <xf numFmtId="17" fontId="7" fillId="0" borderId="1" xfId="0" applyNumberFormat="1" applyFont="1" applyBorder="1" applyAlignment="1">
      <alignment horizontal="center" vertical="top"/>
    </xf>
    <xf numFmtId="0" fontId="6" fillId="7" borderId="3" xfId="0" applyFont="1" applyFill="1" applyBorder="1"/>
    <xf numFmtId="0" fontId="6" fillId="7" borderId="7" xfId="0" applyFont="1" applyFill="1" applyBorder="1"/>
    <xf numFmtId="0" fontId="6" fillId="7" borderId="7" xfId="0" applyFont="1" applyFill="1" applyBorder="1" applyAlignment="1">
      <alignment horizontal="center"/>
    </xf>
    <xf numFmtId="0" fontId="6" fillId="7" borderId="6" xfId="0" applyFont="1" applyFill="1" applyBorder="1" applyAlignment="1">
      <alignment horizontal="center"/>
    </xf>
    <xf numFmtId="0" fontId="4" fillId="4" borderId="2" xfId="0" applyFont="1" applyFill="1" applyBorder="1" applyAlignment="1">
      <alignment horizontal="center"/>
    </xf>
    <xf numFmtId="0" fontId="3" fillId="0" borderId="10" xfId="0" applyFont="1" applyBorder="1"/>
    <xf numFmtId="0" fontId="3" fillId="0" borderId="11" xfId="0" applyFont="1" applyBorder="1"/>
    <xf numFmtId="0" fontId="3" fillId="0" borderId="12" xfId="0" applyFont="1" applyBorder="1"/>
    <xf numFmtId="0" fontId="8" fillId="0" borderId="13" xfId="0" applyFont="1" applyBorder="1"/>
    <xf numFmtId="0" fontId="0" fillId="0" borderId="14" xfId="0" applyBorder="1"/>
    <xf numFmtId="0" fontId="0" fillId="0" borderId="15" xfId="0" applyBorder="1"/>
    <xf numFmtId="0" fontId="9" fillId="5" borderId="1" xfId="0" applyFont="1" applyFill="1" applyBorder="1" applyAlignment="1">
      <alignment horizontal="center"/>
    </xf>
    <xf numFmtId="0" fontId="10" fillId="0" borderId="1" xfId="0" applyFont="1" applyBorder="1" applyAlignment="1">
      <alignment horizontal="left"/>
    </xf>
    <xf numFmtId="0" fontId="10" fillId="0" borderId="1" xfId="0" applyFont="1" applyBorder="1" applyAlignment="1">
      <alignment horizontal="center"/>
    </xf>
    <xf numFmtId="0" fontId="11" fillId="0" borderId="1" xfId="0" applyFont="1" applyBorder="1" applyAlignment="1">
      <alignment horizontal="left"/>
    </xf>
    <xf numFmtId="0" fontId="10" fillId="5" borderId="1" xfId="0" applyFont="1" applyFill="1" applyBorder="1" applyAlignment="1">
      <alignment horizontal="left"/>
    </xf>
    <xf numFmtId="0" fontId="11" fillId="5" borderId="1" xfId="0" applyFont="1" applyFill="1" applyBorder="1"/>
    <xf numFmtId="3" fontId="0" fillId="0" borderId="0" xfId="0" applyNumberFormat="1"/>
    <xf numFmtId="3" fontId="7" fillId="0" borderId="1" xfId="0" applyNumberFormat="1" applyFont="1" applyFill="1" applyBorder="1" applyAlignment="1">
      <alignment horizontal="center" vertical="top"/>
    </xf>
    <xf numFmtId="17" fontId="7" fillId="0" borderId="4" xfId="0" applyNumberFormat="1" applyFont="1" applyBorder="1" applyAlignment="1">
      <alignment horizontal="center" vertical="top"/>
    </xf>
    <xf numFmtId="3" fontId="6" fillId="0" borderId="1" xfId="0" applyNumberFormat="1" applyFont="1" applyBorder="1" applyAlignment="1">
      <alignment horizontal="center" vertical="top"/>
    </xf>
    <xf numFmtId="0" fontId="7" fillId="2" borderId="1" xfId="0" applyFont="1" applyFill="1" applyBorder="1" applyAlignment="1">
      <alignment vertical="top"/>
    </xf>
    <xf numFmtId="0" fontId="7" fillId="0" borderId="1" xfId="0" applyFont="1" applyFill="1" applyBorder="1" applyAlignment="1">
      <alignment vertical="top"/>
    </xf>
    <xf numFmtId="3" fontId="0" fillId="0" borderId="1" xfId="0" applyNumberFormat="1" applyBorder="1"/>
    <xf numFmtId="0" fontId="7" fillId="0" borderId="0" xfId="0" applyFont="1" applyBorder="1" applyAlignment="1">
      <alignment horizontal="center"/>
    </xf>
    <xf numFmtId="3" fontId="7" fillId="0" borderId="0" xfId="0" applyNumberFormat="1" applyFont="1" applyFill="1" applyBorder="1" applyAlignment="1">
      <alignment horizontal="center" vertical="top"/>
    </xf>
    <xf numFmtId="0" fontId="8" fillId="0" borderId="0" xfId="0" applyFont="1"/>
    <xf numFmtId="0" fontId="9" fillId="0" borderId="1" xfId="0" applyFont="1" applyBorder="1" applyAlignment="1">
      <alignment horizontal="center"/>
    </xf>
    <xf numFmtId="0" fontId="10" fillId="0" borderId="1" xfId="0" applyFont="1" applyBorder="1" applyAlignment="1">
      <alignment horizontal="right"/>
    </xf>
    <xf numFmtId="0" fontId="11" fillId="0" borderId="1" xfId="0" applyFont="1" applyBorder="1"/>
    <xf numFmtId="0" fontId="9" fillId="0" borderId="1" xfId="0" applyFont="1" applyBorder="1" applyAlignment="1">
      <alignment horizontal="right"/>
    </xf>
    <xf numFmtId="0" fontId="3" fillId="0" borderId="0" xfId="0" applyFont="1" applyBorder="1" applyAlignment="1">
      <alignment horizontal="center"/>
    </xf>
    <xf numFmtId="3" fontId="5" fillId="6" borderId="4" xfId="0" applyNumberFormat="1" applyFont="1" applyFill="1" applyBorder="1" applyAlignment="1">
      <alignment horizontal="center"/>
    </xf>
    <xf numFmtId="0" fontId="12" fillId="5" borderId="6" xfId="0" applyFont="1" applyFill="1" applyBorder="1"/>
    <xf numFmtId="0" fontId="10" fillId="2" borderId="1" xfId="0" applyFont="1" applyFill="1" applyBorder="1" applyAlignment="1">
      <alignment vertical="top"/>
    </xf>
    <xf numFmtId="0" fontId="10" fillId="2"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L67"/>
  <sheetViews>
    <sheetView zoomScale="118" zoomScaleNormal="118" workbookViewId="0">
      <selection activeCell="H2" sqref="H2:H51"/>
    </sheetView>
  </sheetViews>
  <sheetFormatPr defaultRowHeight="15" x14ac:dyDescent="0.25"/>
  <cols>
    <col min="1" max="1" width="4.42578125" customWidth="1"/>
    <col min="2" max="2" width="42.42578125" customWidth="1"/>
    <col min="3" max="3" width="18.5703125" customWidth="1"/>
    <col min="4" max="4" width="14.42578125" customWidth="1"/>
    <col min="5" max="5" width="12.85546875" customWidth="1"/>
    <col min="6" max="6" width="10.7109375" customWidth="1"/>
    <col min="7" max="7" width="11" customWidth="1"/>
    <col min="8" max="8" width="13.140625" customWidth="1"/>
    <col min="9" max="9" width="26" bestFit="1" customWidth="1"/>
    <col min="10" max="10" width="58" customWidth="1"/>
    <col min="11" max="11" width="23.28515625" customWidth="1"/>
    <col min="12" max="12" width="40.140625" bestFit="1" customWidth="1"/>
  </cols>
  <sheetData>
    <row r="1" spans="1:12" ht="15.75" thickBot="1" x14ac:dyDescent="0.3">
      <c r="A1" s="15" t="s">
        <v>75</v>
      </c>
      <c r="B1" s="20" t="s">
        <v>121</v>
      </c>
      <c r="C1" s="21" t="s">
        <v>0</v>
      </c>
      <c r="D1" s="21" t="s">
        <v>7</v>
      </c>
      <c r="E1" s="21" t="s">
        <v>8</v>
      </c>
      <c r="F1" s="21" t="s">
        <v>40</v>
      </c>
      <c r="G1" s="21" t="s">
        <v>42</v>
      </c>
      <c r="H1" s="21" t="s">
        <v>43</v>
      </c>
      <c r="I1" s="22" t="s">
        <v>76</v>
      </c>
      <c r="J1" s="21" t="s">
        <v>1</v>
      </c>
      <c r="K1" s="21" t="s">
        <v>37</v>
      </c>
      <c r="L1" s="21" t="s">
        <v>36</v>
      </c>
    </row>
    <row r="2" spans="1:12" x14ac:dyDescent="0.25">
      <c r="A2" s="2">
        <v>1</v>
      </c>
      <c r="B2" s="16" t="s">
        <v>91</v>
      </c>
      <c r="C2" s="16" t="s">
        <v>6</v>
      </c>
      <c r="D2" s="17">
        <v>390000</v>
      </c>
      <c r="E2" s="17">
        <v>390000</v>
      </c>
      <c r="F2" s="17">
        <f>D2-E2</f>
        <v>0</v>
      </c>
      <c r="G2" s="18">
        <v>43405</v>
      </c>
      <c r="H2" s="18">
        <v>43435</v>
      </c>
      <c r="I2" s="18" t="s">
        <v>46</v>
      </c>
      <c r="J2" s="16" t="s">
        <v>41</v>
      </c>
      <c r="K2" s="19" t="s">
        <v>87</v>
      </c>
      <c r="L2" s="16" t="s">
        <v>61</v>
      </c>
    </row>
    <row r="3" spans="1:12" ht="60" hidden="1" x14ac:dyDescent="0.25">
      <c r="A3" s="2">
        <v>2</v>
      </c>
      <c r="B3" s="9" t="s">
        <v>3</v>
      </c>
      <c r="C3" s="9" t="s">
        <v>117</v>
      </c>
      <c r="D3" s="10">
        <v>567000</v>
      </c>
      <c r="E3" s="10">
        <f>236000+95000</f>
        <v>331000</v>
      </c>
      <c r="F3" s="10">
        <f t="shared" ref="F3:F29" si="0">D3-E3</f>
        <v>236000</v>
      </c>
      <c r="G3" s="11">
        <v>43435</v>
      </c>
      <c r="H3" s="11">
        <v>43556</v>
      </c>
      <c r="I3" s="11" t="s">
        <v>47</v>
      </c>
      <c r="J3" s="8" t="s">
        <v>74</v>
      </c>
      <c r="K3" s="12" t="s">
        <v>38</v>
      </c>
      <c r="L3" s="9" t="s">
        <v>60</v>
      </c>
    </row>
    <row r="4" spans="1:12" ht="30" x14ac:dyDescent="0.25">
      <c r="A4" s="2">
        <v>3</v>
      </c>
      <c r="B4" s="9" t="s">
        <v>2</v>
      </c>
      <c r="C4" s="9" t="s">
        <v>6</v>
      </c>
      <c r="D4" s="10">
        <v>1263820</v>
      </c>
      <c r="E4" s="10">
        <v>1263820</v>
      </c>
      <c r="F4" s="17">
        <f t="shared" si="0"/>
        <v>0</v>
      </c>
      <c r="G4" s="11">
        <v>43435</v>
      </c>
      <c r="H4" s="11">
        <v>44044</v>
      </c>
      <c r="I4" s="11" t="s">
        <v>66</v>
      </c>
      <c r="J4" s="8" t="s">
        <v>93</v>
      </c>
      <c r="K4" s="12" t="s">
        <v>63</v>
      </c>
      <c r="L4" s="9" t="s">
        <v>60</v>
      </c>
    </row>
    <row r="5" spans="1:12" x14ac:dyDescent="0.25">
      <c r="A5" s="2">
        <v>4</v>
      </c>
      <c r="B5" s="9" t="s">
        <v>70</v>
      </c>
      <c r="C5" s="9" t="s">
        <v>6</v>
      </c>
      <c r="D5" s="10">
        <v>1595993</v>
      </c>
      <c r="E5" s="10">
        <v>1446143</v>
      </c>
      <c r="F5" s="17">
        <f t="shared" si="0"/>
        <v>149850</v>
      </c>
      <c r="G5" s="11">
        <v>43770</v>
      </c>
      <c r="H5" s="11">
        <v>44197</v>
      </c>
      <c r="I5" s="10" t="s">
        <v>49</v>
      </c>
      <c r="J5" s="8" t="s">
        <v>116</v>
      </c>
      <c r="K5" s="12" t="s">
        <v>38</v>
      </c>
      <c r="L5" s="9" t="s">
        <v>99</v>
      </c>
    </row>
    <row r="6" spans="1:12" ht="30" x14ac:dyDescent="0.25">
      <c r="A6" s="2">
        <v>5</v>
      </c>
      <c r="B6" s="9" t="s">
        <v>21</v>
      </c>
      <c r="C6" s="9" t="s">
        <v>6</v>
      </c>
      <c r="D6" s="10">
        <f>306000</f>
        <v>306000</v>
      </c>
      <c r="E6" s="10">
        <v>282452</v>
      </c>
      <c r="F6" s="17">
        <f t="shared" si="0"/>
        <v>23548</v>
      </c>
      <c r="G6" s="11">
        <v>43497</v>
      </c>
      <c r="H6" s="11">
        <v>43983</v>
      </c>
      <c r="I6" s="11" t="s">
        <v>48</v>
      </c>
      <c r="J6" s="8" t="s">
        <v>77</v>
      </c>
      <c r="K6" s="12" t="s">
        <v>62</v>
      </c>
      <c r="L6" s="9" t="s">
        <v>60</v>
      </c>
    </row>
    <row r="7" spans="1:12" x14ac:dyDescent="0.25">
      <c r="A7" s="2">
        <v>6</v>
      </c>
      <c r="B7" s="9" t="s">
        <v>22</v>
      </c>
      <c r="C7" s="9" t="s">
        <v>6</v>
      </c>
      <c r="D7" s="10">
        <v>196070</v>
      </c>
      <c r="E7" s="10">
        <v>196070</v>
      </c>
      <c r="F7" s="17">
        <f t="shared" si="0"/>
        <v>0</v>
      </c>
      <c r="G7" s="11">
        <v>43070</v>
      </c>
      <c r="H7" s="11">
        <v>43221</v>
      </c>
      <c r="I7" s="11" t="s">
        <v>56</v>
      </c>
      <c r="J7" s="8" t="s">
        <v>23</v>
      </c>
      <c r="K7" s="12" t="s">
        <v>62</v>
      </c>
      <c r="L7" s="9" t="s">
        <v>60</v>
      </c>
    </row>
    <row r="8" spans="1:12" hidden="1" x14ac:dyDescent="0.25">
      <c r="A8" s="2"/>
      <c r="B8" s="32" t="s">
        <v>110</v>
      </c>
      <c r="C8" s="9" t="s">
        <v>124</v>
      </c>
      <c r="D8" s="10">
        <v>571000</v>
      </c>
      <c r="E8" s="10"/>
      <c r="F8" s="10"/>
      <c r="G8" s="11"/>
      <c r="H8" s="11"/>
      <c r="I8" s="11"/>
      <c r="J8" s="8" t="s">
        <v>109</v>
      </c>
      <c r="K8" s="12" t="s">
        <v>111</v>
      </c>
      <c r="L8" s="9"/>
    </row>
    <row r="9" spans="1:12" x14ac:dyDescent="0.25">
      <c r="A9" s="2">
        <v>7</v>
      </c>
      <c r="B9" s="9" t="s">
        <v>94</v>
      </c>
      <c r="C9" s="9" t="s">
        <v>6</v>
      </c>
      <c r="D9" s="10">
        <f>(461060-D10)</f>
        <v>321060</v>
      </c>
      <c r="E9" s="10">
        <v>331060</v>
      </c>
      <c r="F9" s="17">
        <f t="shared" si="0"/>
        <v>-10000</v>
      </c>
      <c r="G9" s="11">
        <v>42795</v>
      </c>
      <c r="H9" s="11">
        <v>42826</v>
      </c>
      <c r="I9" s="11" t="s">
        <v>50</v>
      </c>
      <c r="J9" s="13" t="s">
        <v>57</v>
      </c>
      <c r="K9" s="12" t="s">
        <v>63</v>
      </c>
      <c r="L9" s="9" t="s">
        <v>64</v>
      </c>
    </row>
    <row r="10" spans="1:12" ht="30" x14ac:dyDescent="0.25">
      <c r="A10" s="2">
        <v>8</v>
      </c>
      <c r="B10" s="9" t="s">
        <v>107</v>
      </c>
      <c r="C10" s="9" t="s">
        <v>6</v>
      </c>
      <c r="D10" s="10">
        <f>130000+10000</f>
        <v>140000</v>
      </c>
      <c r="E10" s="10">
        <v>130000</v>
      </c>
      <c r="F10" s="17">
        <f t="shared" si="0"/>
        <v>10000</v>
      </c>
      <c r="G10" s="11">
        <v>43800</v>
      </c>
      <c r="H10" s="11">
        <v>43831</v>
      </c>
      <c r="I10" s="11" t="s">
        <v>50</v>
      </c>
      <c r="J10" s="8" t="s">
        <v>95</v>
      </c>
      <c r="K10" s="12" t="s">
        <v>63</v>
      </c>
      <c r="L10" s="9" t="s">
        <v>64</v>
      </c>
    </row>
    <row r="11" spans="1:12" ht="30" hidden="1" x14ac:dyDescent="0.25">
      <c r="A11" s="2">
        <v>9</v>
      </c>
      <c r="B11" s="9" t="s">
        <v>16</v>
      </c>
      <c r="C11" s="9" t="s">
        <v>124</v>
      </c>
      <c r="D11" s="10">
        <v>1000000</v>
      </c>
      <c r="E11" s="9"/>
      <c r="F11" s="10"/>
      <c r="G11" s="11"/>
      <c r="H11" s="11"/>
      <c r="I11" s="9"/>
      <c r="J11" s="8" t="s">
        <v>10</v>
      </c>
      <c r="K11" s="12" t="s">
        <v>17</v>
      </c>
      <c r="L11" s="9"/>
    </row>
    <row r="12" spans="1:12" ht="30" hidden="1" x14ac:dyDescent="0.25">
      <c r="A12" s="2">
        <v>10</v>
      </c>
      <c r="B12" s="30" t="s">
        <v>125</v>
      </c>
      <c r="C12" s="9" t="s">
        <v>4</v>
      </c>
      <c r="D12" s="10">
        <v>650000</v>
      </c>
      <c r="E12" s="9"/>
      <c r="F12" s="10"/>
      <c r="G12" s="11"/>
      <c r="H12" s="11"/>
      <c r="I12" s="9"/>
      <c r="J12" s="8" t="s">
        <v>5</v>
      </c>
      <c r="K12" s="12" t="s">
        <v>17</v>
      </c>
      <c r="L12" s="9"/>
    </row>
    <row r="13" spans="1:12" x14ac:dyDescent="0.25">
      <c r="A13" s="2">
        <v>11</v>
      </c>
      <c r="B13" s="9" t="s">
        <v>83</v>
      </c>
      <c r="C13" s="9" t="s">
        <v>6</v>
      </c>
      <c r="D13" s="10">
        <v>218368</v>
      </c>
      <c r="E13" s="10">
        <v>218368</v>
      </c>
      <c r="F13" s="17">
        <f t="shared" si="0"/>
        <v>0</v>
      </c>
      <c r="G13" s="11">
        <v>43556</v>
      </c>
      <c r="H13" s="11">
        <v>43831</v>
      </c>
      <c r="I13" s="11" t="s">
        <v>50</v>
      </c>
      <c r="J13" s="11" t="s">
        <v>82</v>
      </c>
      <c r="K13" s="12" t="s">
        <v>85</v>
      </c>
      <c r="L13" s="9" t="s">
        <v>100</v>
      </c>
    </row>
    <row r="14" spans="1:12" x14ac:dyDescent="0.25">
      <c r="A14" s="2">
        <v>12</v>
      </c>
      <c r="B14" s="9" t="s">
        <v>24</v>
      </c>
      <c r="C14" s="9" t="s">
        <v>6</v>
      </c>
      <c r="D14" s="10">
        <v>20245</v>
      </c>
      <c r="E14" s="10">
        <v>20245</v>
      </c>
      <c r="F14" s="17">
        <f t="shared" si="0"/>
        <v>0</v>
      </c>
      <c r="G14" s="11">
        <v>43221</v>
      </c>
      <c r="H14" s="11">
        <v>43804</v>
      </c>
      <c r="I14" s="11" t="s">
        <v>55</v>
      </c>
      <c r="J14" s="8" t="s">
        <v>96</v>
      </c>
      <c r="K14" s="12" t="s">
        <v>63</v>
      </c>
      <c r="L14" s="9" t="s">
        <v>60</v>
      </c>
    </row>
    <row r="15" spans="1:12" x14ac:dyDescent="0.25">
      <c r="A15" s="2">
        <v>13</v>
      </c>
      <c r="B15" s="9" t="s">
        <v>25</v>
      </c>
      <c r="C15" s="9" t="s">
        <v>6</v>
      </c>
      <c r="D15" s="10">
        <v>180000</v>
      </c>
      <c r="E15" s="10">
        <v>180000</v>
      </c>
      <c r="F15" s="17">
        <f t="shared" si="0"/>
        <v>0</v>
      </c>
      <c r="G15" s="11">
        <v>42795</v>
      </c>
      <c r="H15" s="11">
        <v>42826</v>
      </c>
      <c r="I15" s="13" t="s">
        <v>26</v>
      </c>
      <c r="J15" s="8" t="s">
        <v>26</v>
      </c>
      <c r="K15" s="12" t="s">
        <v>84</v>
      </c>
      <c r="L15" s="9" t="s">
        <v>60</v>
      </c>
    </row>
    <row r="16" spans="1:12" x14ac:dyDescent="0.25">
      <c r="A16" s="2">
        <v>14</v>
      </c>
      <c r="B16" s="9" t="s">
        <v>27</v>
      </c>
      <c r="C16" s="9" t="s">
        <v>6</v>
      </c>
      <c r="D16" s="10">
        <v>207717</v>
      </c>
      <c r="E16" s="10">
        <v>207717</v>
      </c>
      <c r="F16" s="17">
        <f t="shared" si="0"/>
        <v>0</v>
      </c>
      <c r="G16" s="11">
        <v>42767</v>
      </c>
      <c r="H16" s="11">
        <v>42887</v>
      </c>
      <c r="I16" s="11" t="s">
        <v>50</v>
      </c>
      <c r="J16" s="8"/>
      <c r="K16" s="12" t="s">
        <v>84</v>
      </c>
      <c r="L16" s="9" t="s">
        <v>60</v>
      </c>
    </row>
    <row r="17" spans="1:12" x14ac:dyDescent="0.25">
      <c r="A17" s="2">
        <v>15</v>
      </c>
      <c r="B17" s="9" t="s">
        <v>29</v>
      </c>
      <c r="C17" s="9" t="s">
        <v>6</v>
      </c>
      <c r="D17" s="10">
        <v>139388</v>
      </c>
      <c r="E17" s="10">
        <v>139388</v>
      </c>
      <c r="F17" s="17">
        <f t="shared" si="0"/>
        <v>0</v>
      </c>
      <c r="G17" s="11">
        <v>43221</v>
      </c>
      <c r="H17" s="11">
        <v>43252</v>
      </c>
      <c r="I17" s="11" t="s">
        <v>54</v>
      </c>
      <c r="J17" s="8" t="s">
        <v>58</v>
      </c>
      <c r="K17" s="12" t="s">
        <v>63</v>
      </c>
      <c r="L17" s="9" t="s">
        <v>60</v>
      </c>
    </row>
    <row r="18" spans="1:12" ht="30" x14ac:dyDescent="0.25">
      <c r="A18" s="2">
        <v>16</v>
      </c>
      <c r="B18" s="9" t="s">
        <v>28</v>
      </c>
      <c r="C18" s="9" t="s">
        <v>6</v>
      </c>
      <c r="D18" s="10">
        <v>394645</v>
      </c>
      <c r="E18" s="10">
        <v>394645</v>
      </c>
      <c r="F18" s="17">
        <f t="shared" si="0"/>
        <v>0</v>
      </c>
      <c r="G18" s="11">
        <v>42826</v>
      </c>
      <c r="H18" s="11">
        <v>42887</v>
      </c>
      <c r="I18" s="11" t="s">
        <v>50</v>
      </c>
      <c r="J18" s="8" t="s">
        <v>59</v>
      </c>
      <c r="K18" s="12" t="s">
        <v>84</v>
      </c>
      <c r="L18" s="9" t="s">
        <v>60</v>
      </c>
    </row>
    <row r="19" spans="1:12" x14ac:dyDescent="0.25">
      <c r="A19" s="2">
        <v>17</v>
      </c>
      <c r="B19" s="9" t="s">
        <v>31</v>
      </c>
      <c r="C19" s="9" t="s">
        <v>6</v>
      </c>
      <c r="D19" s="10">
        <v>39828</v>
      </c>
      <c r="E19" s="10">
        <v>39828</v>
      </c>
      <c r="F19" s="17">
        <f t="shared" si="0"/>
        <v>0</v>
      </c>
      <c r="G19" s="11">
        <v>43405</v>
      </c>
      <c r="H19" s="11">
        <v>43435</v>
      </c>
      <c r="I19" s="11" t="s">
        <v>53</v>
      </c>
      <c r="J19" s="8" t="s">
        <v>32</v>
      </c>
      <c r="K19" s="12" t="s">
        <v>86</v>
      </c>
      <c r="L19" s="9" t="s">
        <v>64</v>
      </c>
    </row>
    <row r="20" spans="1:12" x14ac:dyDescent="0.25">
      <c r="A20" s="2">
        <v>18</v>
      </c>
      <c r="B20" s="9" t="s">
        <v>30</v>
      </c>
      <c r="C20" s="9" t="s">
        <v>6</v>
      </c>
      <c r="D20" s="10">
        <v>23877</v>
      </c>
      <c r="E20" s="10">
        <v>23877</v>
      </c>
      <c r="F20" s="17">
        <f t="shared" si="0"/>
        <v>0</v>
      </c>
      <c r="G20" s="11">
        <v>43466</v>
      </c>
      <c r="H20" s="11">
        <v>43497</v>
      </c>
      <c r="I20" s="11" t="s">
        <v>53</v>
      </c>
      <c r="J20" s="8" t="s">
        <v>34</v>
      </c>
      <c r="K20" s="12" t="s">
        <v>84</v>
      </c>
      <c r="L20" s="9" t="s">
        <v>64</v>
      </c>
    </row>
    <row r="21" spans="1:12" x14ac:dyDescent="0.25">
      <c r="A21" s="2">
        <v>19</v>
      </c>
      <c r="B21" s="9" t="s">
        <v>35</v>
      </c>
      <c r="C21" s="9" t="s">
        <v>6</v>
      </c>
      <c r="D21" s="10">
        <v>70000</v>
      </c>
      <c r="E21" s="10">
        <v>70000</v>
      </c>
      <c r="F21" s="17">
        <f t="shared" si="0"/>
        <v>0</v>
      </c>
      <c r="G21" s="11">
        <v>43040</v>
      </c>
      <c r="H21" s="11">
        <v>43070</v>
      </c>
      <c r="I21" s="11" t="s">
        <v>50</v>
      </c>
      <c r="J21" s="8" t="s">
        <v>97</v>
      </c>
      <c r="K21" s="12" t="s">
        <v>84</v>
      </c>
      <c r="L21" s="9" t="s">
        <v>60</v>
      </c>
    </row>
    <row r="22" spans="1:12" x14ac:dyDescent="0.25">
      <c r="A22" s="2">
        <v>20</v>
      </c>
      <c r="B22" s="9" t="s">
        <v>67</v>
      </c>
      <c r="C22" s="9" t="s">
        <v>6</v>
      </c>
      <c r="D22" s="10">
        <v>14365</v>
      </c>
      <c r="E22" s="10">
        <v>14365</v>
      </c>
      <c r="F22" s="17">
        <f t="shared" si="0"/>
        <v>0</v>
      </c>
      <c r="G22" s="11">
        <v>43497</v>
      </c>
      <c r="H22" s="11">
        <v>43525</v>
      </c>
      <c r="I22" s="11" t="s">
        <v>53</v>
      </c>
      <c r="J22" s="8" t="s">
        <v>33</v>
      </c>
      <c r="K22" s="12" t="s">
        <v>84</v>
      </c>
      <c r="L22" s="9" t="s">
        <v>64</v>
      </c>
    </row>
    <row r="23" spans="1:12" ht="45" hidden="1" x14ac:dyDescent="0.25">
      <c r="A23" s="2">
        <v>22</v>
      </c>
      <c r="B23" s="9" t="s">
        <v>79</v>
      </c>
      <c r="C23" s="9" t="s">
        <v>124</v>
      </c>
      <c r="D23" s="10">
        <v>3000000</v>
      </c>
      <c r="E23" s="10">
        <v>0</v>
      </c>
      <c r="F23" s="10"/>
      <c r="G23" s="10"/>
      <c r="H23" s="11"/>
      <c r="I23" s="14" t="s">
        <v>46</v>
      </c>
      <c r="J23" s="8" t="s">
        <v>92</v>
      </c>
      <c r="K23" s="12" t="s">
        <v>17</v>
      </c>
      <c r="L23" s="9"/>
    </row>
    <row r="24" spans="1:12" x14ac:dyDescent="0.25">
      <c r="A24" s="2">
        <v>23</v>
      </c>
      <c r="B24" s="9" t="s">
        <v>20</v>
      </c>
      <c r="C24" s="9" t="s">
        <v>6</v>
      </c>
      <c r="D24" s="10">
        <v>52000</v>
      </c>
      <c r="E24" s="10">
        <v>52000</v>
      </c>
      <c r="F24" s="17">
        <f t="shared" si="0"/>
        <v>0</v>
      </c>
      <c r="G24" s="11">
        <v>43696</v>
      </c>
      <c r="H24" s="11">
        <v>43696</v>
      </c>
      <c r="I24" s="14" t="s">
        <v>52</v>
      </c>
      <c r="J24" s="8" t="s">
        <v>39</v>
      </c>
      <c r="K24" s="12" t="s">
        <v>63</v>
      </c>
      <c r="L24" s="9" t="s">
        <v>64</v>
      </c>
    </row>
    <row r="25" spans="1:12" x14ac:dyDescent="0.25">
      <c r="A25" s="2">
        <v>24</v>
      </c>
      <c r="B25" s="9" t="s">
        <v>68</v>
      </c>
      <c r="C25" s="9" t="s">
        <v>6</v>
      </c>
      <c r="D25" s="10">
        <v>110000</v>
      </c>
      <c r="E25" s="10">
        <v>104530</v>
      </c>
      <c r="F25" s="17">
        <f t="shared" si="0"/>
        <v>5470</v>
      </c>
      <c r="G25" s="11">
        <v>43758</v>
      </c>
      <c r="H25" s="11">
        <v>44124</v>
      </c>
      <c r="I25" s="14" t="s">
        <v>44</v>
      </c>
      <c r="J25" s="8" t="s">
        <v>160</v>
      </c>
      <c r="K25" s="12" t="s">
        <v>84</v>
      </c>
      <c r="L25" s="9" t="s">
        <v>60</v>
      </c>
    </row>
    <row r="26" spans="1:12" x14ac:dyDescent="0.25">
      <c r="A26" s="2">
        <v>25</v>
      </c>
      <c r="B26" s="9" t="s">
        <v>69</v>
      </c>
      <c r="C26" s="9" t="s">
        <v>6</v>
      </c>
      <c r="D26" s="10">
        <v>51978</v>
      </c>
      <c r="E26" s="10">
        <v>51978</v>
      </c>
      <c r="F26" s="17">
        <f t="shared" si="0"/>
        <v>0</v>
      </c>
      <c r="G26" s="11">
        <v>43739</v>
      </c>
      <c r="H26" s="11">
        <v>44124</v>
      </c>
      <c r="I26" s="10" t="s">
        <v>45</v>
      </c>
      <c r="J26" s="8" t="s">
        <v>98</v>
      </c>
      <c r="K26" s="12" t="s">
        <v>84</v>
      </c>
      <c r="L26" s="9" t="s">
        <v>101</v>
      </c>
    </row>
    <row r="27" spans="1:12" ht="45" x14ac:dyDescent="0.25">
      <c r="A27" s="2">
        <v>26</v>
      </c>
      <c r="B27" s="9" t="s">
        <v>170</v>
      </c>
      <c r="C27" s="9" t="s">
        <v>6</v>
      </c>
      <c r="D27" s="10">
        <f>182134</f>
        <v>182134</v>
      </c>
      <c r="E27" s="10">
        <v>182134</v>
      </c>
      <c r="F27" s="17">
        <f t="shared" si="0"/>
        <v>0</v>
      </c>
      <c r="G27" s="11">
        <v>43893</v>
      </c>
      <c r="H27" s="11">
        <v>44094</v>
      </c>
      <c r="I27" s="14" t="s">
        <v>51</v>
      </c>
      <c r="J27" s="8" t="s">
        <v>158</v>
      </c>
      <c r="K27" s="12" t="s">
        <v>84</v>
      </c>
      <c r="L27" s="9" t="s">
        <v>102</v>
      </c>
    </row>
    <row r="28" spans="1:12" ht="30" x14ac:dyDescent="0.25">
      <c r="A28" s="2">
        <v>27</v>
      </c>
      <c r="B28" s="32" t="s">
        <v>115</v>
      </c>
      <c r="C28" s="9" t="s">
        <v>6</v>
      </c>
      <c r="D28" s="10">
        <v>128000</v>
      </c>
      <c r="E28" s="10">
        <v>128000</v>
      </c>
      <c r="F28" s="17">
        <f>D28-E28</f>
        <v>0</v>
      </c>
      <c r="G28" s="11">
        <v>44185</v>
      </c>
      <c r="H28" s="11">
        <v>44185</v>
      </c>
      <c r="I28" s="14" t="s">
        <v>44</v>
      </c>
      <c r="J28" s="8" t="s">
        <v>89</v>
      </c>
      <c r="K28" s="12" t="s">
        <v>19</v>
      </c>
      <c r="L28" s="9" t="s">
        <v>64</v>
      </c>
    </row>
    <row r="29" spans="1:12" ht="30" x14ac:dyDescent="0.25">
      <c r="A29" s="2">
        <v>28</v>
      </c>
      <c r="B29" s="32" t="s">
        <v>167</v>
      </c>
      <c r="C29" s="9" t="s">
        <v>6</v>
      </c>
      <c r="D29" s="10">
        <v>236900</v>
      </c>
      <c r="E29" s="10">
        <v>236900</v>
      </c>
      <c r="F29" s="17">
        <f t="shared" si="0"/>
        <v>0</v>
      </c>
      <c r="G29" s="11">
        <v>44197</v>
      </c>
      <c r="H29" s="11">
        <v>44229</v>
      </c>
      <c r="I29" s="14" t="s">
        <v>44</v>
      </c>
      <c r="J29" s="8" t="s">
        <v>89</v>
      </c>
      <c r="K29" s="12" t="s">
        <v>19</v>
      </c>
      <c r="L29" s="9" t="s">
        <v>64</v>
      </c>
    </row>
    <row r="30" spans="1:12" hidden="1" x14ac:dyDescent="0.25">
      <c r="A30" s="2">
        <v>29</v>
      </c>
      <c r="B30" s="9" t="s">
        <v>78</v>
      </c>
      <c r="C30" s="9" t="s">
        <v>11</v>
      </c>
      <c r="D30" s="10">
        <v>0</v>
      </c>
      <c r="E30" s="9"/>
      <c r="F30" s="10"/>
      <c r="G30" s="11"/>
      <c r="H30" s="11"/>
      <c r="I30" s="14"/>
      <c r="J30" s="8" t="s">
        <v>13</v>
      </c>
      <c r="K30" s="12" t="s">
        <v>19</v>
      </c>
      <c r="L30" s="9"/>
    </row>
    <row r="31" spans="1:12" hidden="1" x14ac:dyDescent="0.25">
      <c r="A31" s="2">
        <v>30</v>
      </c>
      <c r="B31" s="23" t="s">
        <v>72</v>
      </c>
      <c r="C31" s="23" t="s">
        <v>11</v>
      </c>
      <c r="D31" s="24">
        <v>0</v>
      </c>
      <c r="E31" s="23"/>
      <c r="F31" s="24"/>
      <c r="G31" s="25"/>
      <c r="H31" s="11"/>
      <c r="I31" s="26"/>
      <c r="J31" s="27" t="s">
        <v>13</v>
      </c>
      <c r="K31" s="28" t="s">
        <v>19</v>
      </c>
      <c r="L31" s="23"/>
    </row>
    <row r="32" spans="1:12" hidden="1" x14ac:dyDescent="0.25">
      <c r="A32" s="2">
        <v>31</v>
      </c>
      <c r="B32" s="9" t="s">
        <v>71</v>
      </c>
      <c r="C32" s="9" t="s">
        <v>11</v>
      </c>
      <c r="D32" s="10">
        <v>0</v>
      </c>
      <c r="E32" s="9"/>
      <c r="F32" s="10"/>
      <c r="G32" s="11"/>
      <c r="H32" s="11"/>
      <c r="I32" s="14"/>
      <c r="J32" s="8" t="s">
        <v>13</v>
      </c>
      <c r="K32" s="8" t="s">
        <v>19</v>
      </c>
      <c r="L32" s="9"/>
    </row>
    <row r="33" spans="1:12" hidden="1" x14ac:dyDescent="0.25">
      <c r="A33" s="2">
        <v>32</v>
      </c>
      <c r="B33" s="9" t="s">
        <v>103</v>
      </c>
      <c r="C33" s="9" t="s">
        <v>11</v>
      </c>
      <c r="D33" s="10">
        <v>0</v>
      </c>
      <c r="E33" s="9"/>
      <c r="F33" s="10"/>
      <c r="G33" s="11"/>
      <c r="H33" s="11"/>
      <c r="I33" s="14"/>
      <c r="J33" s="8" t="s">
        <v>13</v>
      </c>
      <c r="K33" s="8" t="s">
        <v>19</v>
      </c>
      <c r="L33" s="9"/>
    </row>
    <row r="34" spans="1:12" ht="45" hidden="1" x14ac:dyDescent="0.25">
      <c r="A34" s="35">
        <v>33</v>
      </c>
      <c r="B34" s="30" t="s">
        <v>169</v>
      </c>
      <c r="C34" s="32" t="s">
        <v>4</v>
      </c>
      <c r="D34" s="33">
        <v>1500000</v>
      </c>
      <c r="E34" s="9"/>
      <c r="F34" s="10"/>
      <c r="G34" s="11"/>
      <c r="H34" s="11"/>
      <c r="I34" s="14" t="s">
        <v>88</v>
      </c>
      <c r="J34" s="8" t="s">
        <v>119</v>
      </c>
      <c r="K34" s="8" t="s">
        <v>19</v>
      </c>
      <c r="L34" s="9"/>
    </row>
    <row r="35" spans="1:12" x14ac:dyDescent="0.25">
      <c r="A35" s="2">
        <v>34</v>
      </c>
      <c r="B35" s="32" t="s">
        <v>171</v>
      </c>
      <c r="C35" s="29" t="s">
        <v>6</v>
      </c>
      <c r="D35" s="10">
        <v>95000</v>
      </c>
      <c r="E35" s="10">
        <v>95000</v>
      </c>
      <c r="F35" s="17">
        <f t="shared" ref="F35" si="1">D35-E35</f>
        <v>0</v>
      </c>
      <c r="G35" s="11">
        <v>44197</v>
      </c>
      <c r="H35" s="11">
        <v>44197</v>
      </c>
      <c r="I35" s="1" t="s">
        <v>114</v>
      </c>
      <c r="J35" s="1" t="s">
        <v>120</v>
      </c>
      <c r="K35" s="12" t="s">
        <v>84</v>
      </c>
      <c r="L35" s="9" t="s">
        <v>102</v>
      </c>
    </row>
    <row r="36" spans="1:12" x14ac:dyDescent="0.25">
      <c r="A36" s="2">
        <v>35</v>
      </c>
      <c r="B36" t="s">
        <v>123</v>
      </c>
      <c r="C36" s="29" t="s">
        <v>6</v>
      </c>
      <c r="D36" s="34">
        <v>290000</v>
      </c>
      <c r="E36" s="34">
        <v>249000</v>
      </c>
      <c r="F36" s="69">
        <f>D36-E36</f>
        <v>41000</v>
      </c>
      <c r="G36" s="11">
        <v>44256</v>
      </c>
      <c r="H36" s="11">
        <v>44353</v>
      </c>
      <c r="I36" s="1" t="s">
        <v>175</v>
      </c>
      <c r="J36" s="1" t="s">
        <v>176</v>
      </c>
      <c r="K36" s="1" t="s">
        <v>177</v>
      </c>
      <c r="L36" s="1" t="s">
        <v>178</v>
      </c>
    </row>
    <row r="37" spans="1:12" hidden="1" x14ac:dyDescent="0.25">
      <c r="A37" s="2">
        <v>36</v>
      </c>
      <c r="B37" s="29" t="s">
        <v>128</v>
      </c>
      <c r="C37" s="29" t="s">
        <v>11</v>
      </c>
      <c r="D37" s="1">
        <v>0</v>
      </c>
      <c r="E37" s="1"/>
      <c r="F37" s="1"/>
      <c r="G37" s="1"/>
      <c r="H37" s="11"/>
      <c r="I37" s="1"/>
      <c r="J37" s="1"/>
      <c r="K37" s="1"/>
      <c r="L37" s="1"/>
    </row>
    <row r="38" spans="1:12" hidden="1" x14ac:dyDescent="0.25">
      <c r="A38" s="2">
        <v>37</v>
      </c>
      <c r="B38" s="29" t="s">
        <v>104</v>
      </c>
      <c r="C38" s="29" t="s">
        <v>11</v>
      </c>
      <c r="D38" s="1"/>
      <c r="E38" s="1"/>
      <c r="F38" s="1"/>
      <c r="G38" s="1"/>
      <c r="H38" s="11"/>
      <c r="I38" s="1"/>
      <c r="J38" s="1"/>
      <c r="K38" s="1"/>
      <c r="L38" s="1"/>
    </row>
    <row r="39" spans="1:12" hidden="1" x14ac:dyDescent="0.25">
      <c r="A39" s="2">
        <v>38</v>
      </c>
      <c r="B39" s="29" t="s">
        <v>105</v>
      </c>
      <c r="C39" s="29" t="s">
        <v>11</v>
      </c>
      <c r="D39" s="1"/>
      <c r="E39" s="1"/>
      <c r="F39" s="1"/>
      <c r="G39" s="1"/>
      <c r="H39" s="11"/>
      <c r="I39" s="1"/>
      <c r="J39" s="1"/>
      <c r="K39" s="1"/>
      <c r="L39" s="1"/>
    </row>
    <row r="40" spans="1:12" x14ac:dyDescent="0.25">
      <c r="A40" s="2">
        <v>39</v>
      </c>
      <c r="B40" s="29" t="s">
        <v>153</v>
      </c>
      <c r="C40" s="29" t="s">
        <v>6</v>
      </c>
      <c r="D40" s="34">
        <v>127440</v>
      </c>
      <c r="E40" s="34">
        <v>127440</v>
      </c>
      <c r="F40" s="17">
        <f t="shared" ref="F40" si="2">D40-E40</f>
        <v>0</v>
      </c>
      <c r="G40" s="11">
        <v>44409</v>
      </c>
      <c r="H40" s="11">
        <v>44409</v>
      </c>
      <c r="I40" s="1" t="s">
        <v>165</v>
      </c>
      <c r="J40" s="1" t="s">
        <v>154</v>
      </c>
      <c r="K40" s="19" t="s">
        <v>87</v>
      </c>
      <c r="L40" s="9" t="s">
        <v>102</v>
      </c>
    </row>
    <row r="41" spans="1:12" hidden="1" x14ac:dyDescent="0.25">
      <c r="A41" s="2">
        <v>40</v>
      </c>
      <c r="B41" s="30" t="s">
        <v>108</v>
      </c>
      <c r="C41" s="29" t="s">
        <v>124</v>
      </c>
      <c r="D41" s="10">
        <v>3300000</v>
      </c>
      <c r="E41" s="1"/>
      <c r="F41" s="1"/>
      <c r="G41" s="1"/>
      <c r="H41" s="11"/>
      <c r="I41" s="1"/>
      <c r="J41" s="1" t="s">
        <v>113</v>
      </c>
      <c r="K41" s="1" t="s">
        <v>19</v>
      </c>
      <c r="L41" s="1"/>
    </row>
    <row r="42" spans="1:12" hidden="1" x14ac:dyDescent="0.25">
      <c r="A42" s="2">
        <v>41</v>
      </c>
      <c r="B42" s="1" t="s">
        <v>90</v>
      </c>
      <c r="C42" s="1" t="s">
        <v>11</v>
      </c>
      <c r="D42" s="1"/>
      <c r="E42" s="1"/>
      <c r="F42" s="1"/>
      <c r="G42" s="1"/>
      <c r="H42" s="11"/>
      <c r="I42" s="1"/>
      <c r="J42" s="1"/>
      <c r="K42" s="1"/>
      <c r="L42" s="1"/>
    </row>
    <row r="43" spans="1:12" hidden="1" x14ac:dyDescent="0.25">
      <c r="A43" s="2">
        <v>42</v>
      </c>
      <c r="B43" s="31" t="s">
        <v>106</v>
      </c>
      <c r="C43" s="1" t="s">
        <v>4</v>
      </c>
      <c r="D43" s="10">
        <v>150000</v>
      </c>
      <c r="E43" s="1"/>
      <c r="F43" s="1"/>
      <c r="G43" s="1"/>
      <c r="H43" s="11"/>
      <c r="I43" s="1"/>
      <c r="J43" s="1" t="s">
        <v>112</v>
      </c>
      <c r="K43" s="7" t="s">
        <v>80</v>
      </c>
      <c r="L43" s="1"/>
    </row>
    <row r="44" spans="1:12" hidden="1" x14ac:dyDescent="0.25">
      <c r="A44" s="2">
        <v>43</v>
      </c>
      <c r="B44" s="36" t="s">
        <v>118</v>
      </c>
      <c r="C44" s="1" t="s">
        <v>11</v>
      </c>
      <c r="D44" s="10"/>
      <c r="E44" s="1"/>
      <c r="F44" s="1"/>
      <c r="G44" s="1"/>
      <c r="H44" s="11"/>
      <c r="I44" s="1"/>
      <c r="J44" s="1" t="s">
        <v>112</v>
      </c>
      <c r="K44" s="7" t="s">
        <v>80</v>
      </c>
      <c r="L44" s="1"/>
    </row>
    <row r="45" spans="1:12" x14ac:dyDescent="0.25">
      <c r="A45" s="2">
        <v>44</v>
      </c>
      <c r="B45" s="9" t="s">
        <v>174</v>
      </c>
      <c r="C45" s="9" t="s">
        <v>6</v>
      </c>
      <c r="D45" s="10">
        <v>86262</v>
      </c>
      <c r="E45" s="10">
        <v>81949</v>
      </c>
      <c r="F45" s="17">
        <f>D45-E45</f>
        <v>4313</v>
      </c>
      <c r="G45" s="11">
        <v>44256</v>
      </c>
      <c r="H45" s="11">
        <v>44287</v>
      </c>
      <c r="I45" s="14" t="s">
        <v>88</v>
      </c>
      <c r="J45" s="1" t="s">
        <v>161</v>
      </c>
      <c r="K45" s="1" t="s">
        <v>80</v>
      </c>
      <c r="L45" s="9" t="s">
        <v>102</v>
      </c>
    </row>
    <row r="46" spans="1:12" x14ac:dyDescent="0.25">
      <c r="A46" s="2">
        <v>45</v>
      </c>
      <c r="B46" s="9" t="s">
        <v>172</v>
      </c>
      <c r="C46" s="9" t="s">
        <v>6</v>
      </c>
      <c r="D46" s="10">
        <v>63780</v>
      </c>
      <c r="E46" s="10">
        <v>63780</v>
      </c>
      <c r="F46" s="17">
        <f t="shared" ref="F46:F47" si="3">D46-E46</f>
        <v>0</v>
      </c>
      <c r="G46" s="11">
        <v>44044</v>
      </c>
      <c r="H46" s="11">
        <v>44075</v>
      </c>
      <c r="I46" s="14" t="s">
        <v>155</v>
      </c>
      <c r="J46" s="1"/>
      <c r="K46" s="12" t="s">
        <v>84</v>
      </c>
      <c r="L46" s="9" t="s">
        <v>102</v>
      </c>
    </row>
    <row r="47" spans="1:12" ht="30" x14ac:dyDescent="0.25">
      <c r="A47" s="2">
        <v>46</v>
      </c>
      <c r="B47" s="9" t="s">
        <v>157</v>
      </c>
      <c r="C47" s="9" t="s">
        <v>6</v>
      </c>
      <c r="D47" s="10">
        <v>162390</v>
      </c>
      <c r="E47" s="10">
        <v>162390</v>
      </c>
      <c r="F47" s="17">
        <f t="shared" si="3"/>
        <v>0</v>
      </c>
      <c r="G47" s="11">
        <v>44185</v>
      </c>
      <c r="H47" s="11">
        <v>44185</v>
      </c>
      <c r="I47" s="14" t="s">
        <v>156</v>
      </c>
      <c r="J47" s="8" t="s">
        <v>81</v>
      </c>
      <c r="K47" s="9" t="s">
        <v>159</v>
      </c>
      <c r="L47" s="9" t="s">
        <v>60</v>
      </c>
    </row>
    <row r="48" spans="1:12" hidden="1" x14ac:dyDescent="0.25">
      <c r="A48" s="2">
        <v>47</v>
      </c>
      <c r="B48" s="30" t="s">
        <v>168</v>
      </c>
      <c r="C48" s="9" t="s">
        <v>4</v>
      </c>
      <c r="D48" s="10">
        <v>150000</v>
      </c>
      <c r="E48" s="9"/>
      <c r="F48" s="10"/>
      <c r="G48" s="11"/>
      <c r="H48" s="11"/>
      <c r="I48" s="14"/>
      <c r="J48" s="1"/>
      <c r="K48" s="7"/>
      <c r="L48" s="1"/>
    </row>
    <row r="49" spans="1:12" hidden="1" x14ac:dyDescent="0.25">
      <c r="A49" s="2">
        <v>48</v>
      </c>
      <c r="B49" s="9"/>
      <c r="C49" s="9"/>
      <c r="D49" s="10"/>
      <c r="E49" s="9"/>
      <c r="F49" s="10"/>
      <c r="G49" s="11"/>
      <c r="H49" s="11"/>
      <c r="I49" s="14"/>
      <c r="J49" s="1"/>
      <c r="K49" s="7"/>
      <c r="L49" s="1"/>
    </row>
    <row r="50" spans="1:12" hidden="1" x14ac:dyDescent="0.25">
      <c r="A50" s="2">
        <v>49</v>
      </c>
      <c r="B50" s="9"/>
      <c r="C50" s="9"/>
      <c r="D50" s="10"/>
      <c r="E50" s="9"/>
      <c r="F50" s="10"/>
      <c r="G50" s="11"/>
      <c r="H50" s="11"/>
      <c r="I50" s="14"/>
      <c r="J50" s="1"/>
      <c r="K50" s="7"/>
      <c r="L50" s="1"/>
    </row>
    <row r="51" spans="1:12" x14ac:dyDescent="0.25">
      <c r="A51" s="2">
        <v>50</v>
      </c>
      <c r="B51" s="9" t="s">
        <v>173</v>
      </c>
      <c r="C51" s="9" t="s">
        <v>6</v>
      </c>
      <c r="D51" s="10">
        <v>14700</v>
      </c>
      <c r="E51" s="10">
        <v>14700</v>
      </c>
      <c r="F51" s="17">
        <f t="shared" ref="F51" si="4">D51-E51</f>
        <v>0</v>
      </c>
      <c r="G51" s="11">
        <v>44276</v>
      </c>
      <c r="H51" s="11">
        <v>44276</v>
      </c>
      <c r="I51" s="14" t="s">
        <v>50</v>
      </c>
      <c r="J51" s="1"/>
      <c r="K51" s="7" t="s">
        <v>19</v>
      </c>
      <c r="L51" s="1" t="s">
        <v>19</v>
      </c>
    </row>
    <row r="52" spans="1:12" hidden="1" x14ac:dyDescent="0.25">
      <c r="A52" s="2">
        <v>51</v>
      </c>
      <c r="B52" s="9" t="s">
        <v>162</v>
      </c>
      <c r="C52" s="9"/>
      <c r="D52" s="10">
        <v>7837</v>
      </c>
      <c r="E52" s="9"/>
      <c r="F52" s="10"/>
      <c r="G52" s="11"/>
      <c r="H52" s="11"/>
      <c r="I52" s="14" t="s">
        <v>164</v>
      </c>
      <c r="J52" s="1" t="s">
        <v>163</v>
      </c>
      <c r="K52" s="7" t="s">
        <v>19</v>
      </c>
      <c r="L52" s="9" t="s">
        <v>102</v>
      </c>
    </row>
    <row r="53" spans="1:12" x14ac:dyDescent="0.25">
      <c r="A53" s="1"/>
      <c r="B53" s="4" t="s">
        <v>15</v>
      </c>
      <c r="C53" s="1"/>
      <c r="D53" s="5">
        <f>SUBTOTAL(9,D2:D52)</f>
        <v>7121960</v>
      </c>
      <c r="E53" s="5">
        <f t="shared" ref="E53:F53" si="5">SUBTOTAL(9,E2:E52)</f>
        <v>6897779</v>
      </c>
      <c r="F53" s="5">
        <f t="shared" si="5"/>
        <v>224181</v>
      </c>
      <c r="G53" s="5"/>
      <c r="H53" s="5"/>
      <c r="I53" s="5"/>
      <c r="J53" s="1"/>
      <c r="K53" s="7"/>
      <c r="L53" s="1"/>
    </row>
    <row r="54" spans="1:12" x14ac:dyDescent="0.25">
      <c r="D54" s="10"/>
      <c r="F54" s="63"/>
    </row>
    <row r="55" spans="1:12" x14ac:dyDescent="0.25">
      <c r="G55" t="s">
        <v>166</v>
      </c>
    </row>
    <row r="58" spans="1:12" ht="15.75" thickBot="1" x14ac:dyDescent="0.3">
      <c r="E58" s="10"/>
    </row>
    <row r="59" spans="1:12" ht="15.75" thickBot="1" x14ac:dyDescent="0.3">
      <c r="B59" s="6" t="s">
        <v>18</v>
      </c>
    </row>
    <row r="62" spans="1:12" x14ac:dyDescent="0.25">
      <c r="A62" s="3" t="s">
        <v>0</v>
      </c>
      <c r="B62" t="s">
        <v>11</v>
      </c>
    </row>
    <row r="63" spans="1:12" x14ac:dyDescent="0.25">
      <c r="B63" t="s">
        <v>12</v>
      </c>
    </row>
    <row r="64" spans="1:12" x14ac:dyDescent="0.25">
      <c r="B64" t="s">
        <v>5</v>
      </c>
    </row>
    <row r="65" spans="2:2" x14ac:dyDescent="0.25">
      <c r="B65" t="s">
        <v>14</v>
      </c>
    </row>
    <row r="66" spans="2:2" x14ac:dyDescent="0.25">
      <c r="B66" t="s">
        <v>65</v>
      </c>
    </row>
    <row r="67" spans="2:2" x14ac:dyDescent="0.25">
      <c r="B67" t="s">
        <v>9</v>
      </c>
    </row>
  </sheetData>
  <autoFilter ref="A1:L52" xr:uid="{50D26A61-3854-40C4-8549-9E2CEEC82DB2}">
    <filterColumn colId="2">
      <filters>
        <filter val="Completed"/>
      </filters>
    </filterColumn>
  </autoFilter>
  <printOptions horizontalCentered="1"/>
  <pageMargins left="0.7" right="0.7" top="0.75" bottom="0.75" header="0.3" footer="0.3"/>
  <pageSetup paperSize="9" scale="67" fitToHeight="5"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DE531-1DED-4E80-89DC-CB193CC1E9B0}">
  <dimension ref="A4:K25"/>
  <sheetViews>
    <sheetView topLeftCell="A5" workbookViewId="0">
      <selection activeCell="B18" sqref="B18"/>
    </sheetView>
  </sheetViews>
  <sheetFormatPr defaultRowHeight="15" x14ac:dyDescent="0.25"/>
  <cols>
    <col min="1" max="1" width="6.140625" customWidth="1"/>
    <col min="2" max="2" width="43.85546875" customWidth="1"/>
    <col min="3" max="3" width="11.5703125" customWidth="1"/>
    <col min="4" max="4" width="15.28515625" bestFit="1" customWidth="1"/>
    <col min="5" max="5" width="25.140625" bestFit="1" customWidth="1"/>
    <col min="6" max="6" width="21.28515625" bestFit="1" customWidth="1"/>
    <col min="7" max="7" width="12.28515625" bestFit="1" customWidth="1"/>
  </cols>
  <sheetData>
    <row r="4" spans="1:6" ht="15.75" thickBot="1" x14ac:dyDescent="0.3"/>
    <row r="5" spans="1:6" ht="24" thickBot="1" x14ac:dyDescent="0.4">
      <c r="B5" s="54" t="s">
        <v>130</v>
      </c>
      <c r="C5" s="55"/>
      <c r="D5" s="56"/>
    </row>
    <row r="7" spans="1:6" ht="18" x14ac:dyDescent="0.25">
      <c r="A7" s="57" t="s">
        <v>131</v>
      </c>
      <c r="B7" s="57" t="s">
        <v>132</v>
      </c>
      <c r="C7" s="57" t="s">
        <v>133</v>
      </c>
      <c r="D7" s="57" t="s">
        <v>134</v>
      </c>
      <c r="E7" s="57" t="s">
        <v>135</v>
      </c>
      <c r="F7" s="57" t="s">
        <v>136</v>
      </c>
    </row>
    <row r="8" spans="1:6" ht="18" x14ac:dyDescent="0.25">
      <c r="A8" s="58">
        <v>1</v>
      </c>
      <c r="B8" s="58" t="s">
        <v>137</v>
      </c>
      <c r="C8" s="59" t="s">
        <v>138</v>
      </c>
      <c r="D8" s="59" t="s">
        <v>139</v>
      </c>
      <c r="E8" s="59">
        <v>88805</v>
      </c>
      <c r="F8" s="59">
        <v>3696558</v>
      </c>
    </row>
    <row r="9" spans="1:6" ht="18" x14ac:dyDescent="0.25">
      <c r="A9" s="58">
        <v>2</v>
      </c>
      <c r="B9" s="58" t="s">
        <v>140</v>
      </c>
      <c r="C9" s="59" t="s">
        <v>141</v>
      </c>
      <c r="D9" s="59" t="s">
        <v>139</v>
      </c>
      <c r="E9" s="59">
        <v>12078</v>
      </c>
      <c r="F9" s="59">
        <v>0</v>
      </c>
    </row>
    <row r="10" spans="1:6" ht="18" x14ac:dyDescent="0.25">
      <c r="A10" s="58">
        <v>3</v>
      </c>
      <c r="B10" s="58" t="s">
        <v>142</v>
      </c>
      <c r="C10" s="59" t="s">
        <v>143</v>
      </c>
      <c r="D10" s="59" t="s">
        <v>139</v>
      </c>
      <c r="E10" s="59">
        <v>161123</v>
      </c>
      <c r="F10" s="59">
        <v>660578</v>
      </c>
    </row>
    <row r="11" spans="1:6" ht="18" x14ac:dyDescent="0.25">
      <c r="A11" s="58">
        <v>4</v>
      </c>
      <c r="B11" s="58" t="s">
        <v>144</v>
      </c>
      <c r="C11" s="59" t="s">
        <v>145</v>
      </c>
      <c r="D11" s="59" t="s">
        <v>146</v>
      </c>
      <c r="E11" s="59">
        <v>616901</v>
      </c>
      <c r="F11" s="59">
        <v>1200000</v>
      </c>
    </row>
    <row r="12" spans="1:6" ht="18" x14ac:dyDescent="0.25">
      <c r="A12" s="58">
        <v>5</v>
      </c>
      <c r="B12" s="58" t="s">
        <v>147</v>
      </c>
      <c r="C12" s="59" t="s">
        <v>148</v>
      </c>
      <c r="D12" s="59" t="s">
        <v>146</v>
      </c>
      <c r="E12" s="59">
        <v>6400</v>
      </c>
      <c r="F12" s="59">
        <v>0</v>
      </c>
    </row>
    <row r="13" spans="1:6" ht="18" x14ac:dyDescent="0.25">
      <c r="A13" s="58">
        <v>6</v>
      </c>
      <c r="B13" s="58" t="s">
        <v>149</v>
      </c>
      <c r="C13" s="59" t="s">
        <v>150</v>
      </c>
      <c r="D13" s="59" t="s">
        <v>146</v>
      </c>
      <c r="E13" s="59">
        <v>0</v>
      </c>
      <c r="F13" s="59">
        <v>0</v>
      </c>
    </row>
    <row r="14" spans="1:6" ht="18" x14ac:dyDescent="0.25">
      <c r="A14" s="60"/>
      <c r="B14" s="61" t="s">
        <v>151</v>
      </c>
      <c r="C14" s="62"/>
      <c r="D14" s="62"/>
      <c r="E14" s="57">
        <f>SUM(E8:E13)</f>
        <v>885307</v>
      </c>
      <c r="F14" s="57">
        <f>SUM(F8:F13)</f>
        <v>5557136</v>
      </c>
    </row>
    <row r="16" spans="1:6" ht="23.25" x14ac:dyDescent="0.35">
      <c r="B16" s="72" t="s">
        <v>179</v>
      </c>
    </row>
    <row r="17" spans="1:11" x14ac:dyDescent="0.25">
      <c r="K17" t="s">
        <v>152</v>
      </c>
    </row>
    <row r="18" spans="1:11" ht="18" x14ac:dyDescent="0.25">
      <c r="A18" s="73" t="s">
        <v>131</v>
      </c>
      <c r="B18" s="73" t="s">
        <v>132</v>
      </c>
      <c r="C18" s="73" t="s">
        <v>133</v>
      </c>
      <c r="D18" s="73" t="s">
        <v>134</v>
      </c>
      <c r="E18" s="73" t="s">
        <v>180</v>
      </c>
      <c r="F18" s="73" t="s">
        <v>181</v>
      </c>
    </row>
    <row r="19" spans="1:11" ht="18" x14ac:dyDescent="0.25">
      <c r="A19" s="58">
        <v>1</v>
      </c>
      <c r="B19" s="58" t="s">
        <v>182</v>
      </c>
      <c r="C19" s="59" t="s">
        <v>138</v>
      </c>
      <c r="D19" s="59" t="s">
        <v>139</v>
      </c>
      <c r="E19" s="74">
        <v>15085</v>
      </c>
      <c r="F19" s="74">
        <v>3748395</v>
      </c>
      <c r="G19">
        <f>F19-F8</f>
        <v>51837</v>
      </c>
    </row>
    <row r="20" spans="1:11" ht="18" x14ac:dyDescent="0.25">
      <c r="A20" s="58">
        <v>2</v>
      </c>
      <c r="B20" s="58" t="s">
        <v>183</v>
      </c>
      <c r="C20" s="59" t="s">
        <v>141</v>
      </c>
      <c r="D20" s="59" t="s">
        <v>139</v>
      </c>
      <c r="E20" s="74">
        <v>32629</v>
      </c>
      <c r="F20" s="74">
        <v>100000</v>
      </c>
      <c r="G20">
        <f t="shared" ref="G20:G24" si="0">F20-F9</f>
        <v>100000</v>
      </c>
    </row>
    <row r="21" spans="1:11" ht="18" x14ac:dyDescent="0.25">
      <c r="A21" s="58">
        <v>3</v>
      </c>
      <c r="B21" s="58" t="s">
        <v>184</v>
      </c>
      <c r="C21" s="59" t="s">
        <v>143</v>
      </c>
      <c r="D21" s="59" t="s">
        <v>139</v>
      </c>
      <c r="E21" s="74">
        <v>75334</v>
      </c>
      <c r="F21" s="74">
        <v>844106</v>
      </c>
      <c r="G21">
        <f t="shared" si="0"/>
        <v>183528</v>
      </c>
    </row>
    <row r="22" spans="1:11" ht="18" x14ac:dyDescent="0.25">
      <c r="A22" s="58">
        <v>4</v>
      </c>
      <c r="B22" s="58" t="s">
        <v>185</v>
      </c>
      <c r="C22" s="59" t="s">
        <v>145</v>
      </c>
      <c r="D22" s="59" t="s">
        <v>146</v>
      </c>
      <c r="E22" s="74">
        <v>315332</v>
      </c>
      <c r="F22" s="74">
        <v>2028333</v>
      </c>
      <c r="G22">
        <f t="shared" si="0"/>
        <v>828333</v>
      </c>
    </row>
    <row r="23" spans="1:11" ht="18" x14ac:dyDescent="0.25">
      <c r="A23" s="58">
        <v>5</v>
      </c>
      <c r="B23" s="58" t="s">
        <v>186</v>
      </c>
      <c r="C23" s="59" t="s">
        <v>148</v>
      </c>
      <c r="D23" s="59" t="s">
        <v>146</v>
      </c>
      <c r="E23" s="74">
        <v>31891</v>
      </c>
      <c r="F23" s="74">
        <v>0</v>
      </c>
      <c r="G23">
        <f t="shared" si="0"/>
        <v>0</v>
      </c>
    </row>
    <row r="24" spans="1:11" ht="18" x14ac:dyDescent="0.25">
      <c r="A24" s="58">
        <v>6</v>
      </c>
      <c r="B24" s="58" t="s">
        <v>149</v>
      </c>
      <c r="C24" s="59" t="s">
        <v>150</v>
      </c>
      <c r="D24" s="59" t="s">
        <v>146</v>
      </c>
      <c r="E24" s="74">
        <v>79536</v>
      </c>
      <c r="F24" s="74">
        <v>400000</v>
      </c>
      <c r="G24">
        <f t="shared" si="0"/>
        <v>400000</v>
      </c>
    </row>
    <row r="25" spans="1:11" ht="18" x14ac:dyDescent="0.25">
      <c r="A25" s="60"/>
      <c r="B25" s="58" t="s">
        <v>151</v>
      </c>
      <c r="C25" s="75"/>
      <c r="D25" s="75"/>
      <c r="E25" s="76">
        <f>SUM(E19:E24)</f>
        <v>549807</v>
      </c>
      <c r="F25" s="76">
        <f>SUM(F19:F24)</f>
        <v>7120834</v>
      </c>
      <c r="G25" s="76">
        <f>SUM(G19:G24)</f>
        <v>1563698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B798D-A998-4A96-8CD9-47D1177B1974}">
  <dimension ref="A1:A10"/>
  <sheetViews>
    <sheetView workbookViewId="0">
      <selection activeCell="A9" sqref="A9"/>
    </sheetView>
  </sheetViews>
  <sheetFormatPr defaultRowHeight="15" x14ac:dyDescent="0.25"/>
  <cols>
    <col min="1" max="1" width="104.5703125" bestFit="1" customWidth="1"/>
  </cols>
  <sheetData>
    <row r="1" spans="1:1" ht="27" thickBot="1" x14ac:dyDescent="0.45">
      <c r="A1" s="50" t="s">
        <v>129</v>
      </c>
    </row>
    <row r="2" spans="1:1" ht="23.25" x14ac:dyDescent="0.35">
      <c r="A2" s="51" t="s">
        <v>78</v>
      </c>
    </row>
    <row r="3" spans="1:1" ht="23.25" x14ac:dyDescent="0.35">
      <c r="A3" s="52" t="s">
        <v>72</v>
      </c>
    </row>
    <row r="4" spans="1:1" ht="23.25" x14ac:dyDescent="0.35">
      <c r="A4" s="52" t="s">
        <v>71</v>
      </c>
    </row>
    <row r="5" spans="1:1" ht="23.25" x14ac:dyDescent="0.35">
      <c r="A5" s="52" t="s">
        <v>103</v>
      </c>
    </row>
    <row r="6" spans="1:1" ht="23.25" x14ac:dyDescent="0.35">
      <c r="A6" s="52" t="s">
        <v>128</v>
      </c>
    </row>
    <row r="7" spans="1:1" ht="23.25" x14ac:dyDescent="0.35">
      <c r="A7" s="52" t="s">
        <v>104</v>
      </c>
    </row>
    <row r="8" spans="1:1" ht="23.25" x14ac:dyDescent="0.35">
      <c r="A8" s="52" t="s">
        <v>105</v>
      </c>
    </row>
    <row r="9" spans="1:1" ht="23.25" x14ac:dyDescent="0.35">
      <c r="A9" s="52" t="s">
        <v>90</v>
      </c>
    </row>
    <row r="10" spans="1:1" ht="24" thickBot="1" x14ac:dyDescent="0.4">
      <c r="A10" s="53" t="s">
        <v>118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A1008-AC17-40F6-8121-F4806742B761}">
  <dimension ref="A1:E35"/>
  <sheetViews>
    <sheetView topLeftCell="A22" workbookViewId="0">
      <selection activeCell="D32" sqref="D32"/>
    </sheetView>
  </sheetViews>
  <sheetFormatPr defaultRowHeight="15" x14ac:dyDescent="0.25"/>
  <cols>
    <col min="1" max="1" width="9.28515625" bestFit="1" customWidth="1"/>
    <col min="2" max="2" width="86.7109375" bestFit="1" customWidth="1"/>
    <col min="3" max="3" width="13" customWidth="1"/>
    <col min="4" max="4" width="27.7109375" bestFit="1" customWidth="1"/>
    <col min="5" max="5" width="23" bestFit="1" customWidth="1"/>
  </cols>
  <sheetData>
    <row r="1" spans="1:5" ht="19.5" thickBot="1" x14ac:dyDescent="0.35">
      <c r="A1" s="46" t="s">
        <v>75</v>
      </c>
      <c r="B1" s="49" t="s">
        <v>127</v>
      </c>
      <c r="C1" s="47" t="s">
        <v>0</v>
      </c>
      <c r="D1" s="48" t="s">
        <v>126</v>
      </c>
      <c r="E1" s="47" t="s">
        <v>43</v>
      </c>
    </row>
    <row r="2" spans="1:5" ht="18.75" x14ac:dyDescent="0.3">
      <c r="A2" s="40">
        <v>1</v>
      </c>
      <c r="B2" s="16" t="s">
        <v>91</v>
      </c>
      <c r="C2" s="41" t="s">
        <v>6</v>
      </c>
      <c r="D2" s="42">
        <v>390000</v>
      </c>
      <c r="E2" s="65">
        <v>43435</v>
      </c>
    </row>
    <row r="3" spans="1:5" ht="18.75" x14ac:dyDescent="0.3">
      <c r="A3" s="40">
        <v>2</v>
      </c>
      <c r="B3" s="9" t="s">
        <v>2</v>
      </c>
      <c r="C3" s="41" t="s">
        <v>6</v>
      </c>
      <c r="D3" s="44">
        <v>1263820</v>
      </c>
      <c r="E3" s="45">
        <v>44044</v>
      </c>
    </row>
    <row r="4" spans="1:5" ht="18.75" x14ac:dyDescent="0.3">
      <c r="A4" s="40">
        <v>3</v>
      </c>
      <c r="B4" s="9" t="s">
        <v>70</v>
      </c>
      <c r="C4" s="41" t="s">
        <v>6</v>
      </c>
      <c r="D4" s="44">
        <v>1595993</v>
      </c>
      <c r="E4" s="45">
        <v>44197</v>
      </c>
    </row>
    <row r="5" spans="1:5" ht="18.75" x14ac:dyDescent="0.3">
      <c r="A5" s="40">
        <v>4</v>
      </c>
      <c r="B5" s="9" t="s">
        <v>21</v>
      </c>
      <c r="C5" s="41" t="s">
        <v>6</v>
      </c>
      <c r="D5" s="44">
        <v>306000</v>
      </c>
      <c r="E5" s="45">
        <v>43983</v>
      </c>
    </row>
    <row r="6" spans="1:5" ht="18.75" x14ac:dyDescent="0.3">
      <c r="A6" s="40">
        <v>5</v>
      </c>
      <c r="B6" s="9" t="s">
        <v>22</v>
      </c>
      <c r="C6" s="41" t="s">
        <v>6</v>
      </c>
      <c r="D6" s="44">
        <v>196070</v>
      </c>
      <c r="E6" s="45">
        <v>43221</v>
      </c>
    </row>
    <row r="7" spans="1:5" ht="18.75" x14ac:dyDescent="0.3">
      <c r="A7" s="40">
        <v>6</v>
      </c>
      <c r="B7" s="9" t="s">
        <v>94</v>
      </c>
      <c r="C7" s="41" t="s">
        <v>6</v>
      </c>
      <c r="D7" s="44">
        <v>321060</v>
      </c>
      <c r="E7" s="45">
        <v>42826</v>
      </c>
    </row>
    <row r="8" spans="1:5" ht="18.75" x14ac:dyDescent="0.3">
      <c r="A8" s="40">
        <v>7</v>
      </c>
      <c r="B8" s="9" t="s">
        <v>107</v>
      </c>
      <c r="C8" s="41" t="s">
        <v>6</v>
      </c>
      <c r="D8" s="44">
        <v>140000</v>
      </c>
      <c r="E8" s="45">
        <v>43831</v>
      </c>
    </row>
    <row r="9" spans="1:5" ht="18.75" x14ac:dyDescent="0.3">
      <c r="A9" s="40">
        <v>8</v>
      </c>
      <c r="B9" s="9" t="s">
        <v>83</v>
      </c>
      <c r="C9" s="41" t="s">
        <v>6</v>
      </c>
      <c r="D9" s="44">
        <v>218368</v>
      </c>
      <c r="E9" s="45">
        <v>43831</v>
      </c>
    </row>
    <row r="10" spans="1:5" ht="18.75" x14ac:dyDescent="0.3">
      <c r="A10" s="40">
        <v>9</v>
      </c>
      <c r="B10" s="9" t="s">
        <v>24</v>
      </c>
      <c r="C10" s="41" t="s">
        <v>6</v>
      </c>
      <c r="D10" s="44">
        <v>20245</v>
      </c>
      <c r="E10" s="45">
        <v>43804</v>
      </c>
    </row>
    <row r="11" spans="1:5" ht="18.75" x14ac:dyDescent="0.3">
      <c r="A11" s="40">
        <v>10</v>
      </c>
      <c r="B11" s="9" t="s">
        <v>25</v>
      </c>
      <c r="C11" s="41" t="s">
        <v>6</v>
      </c>
      <c r="D11" s="44">
        <v>180000</v>
      </c>
      <c r="E11" s="45">
        <v>42826</v>
      </c>
    </row>
    <row r="12" spans="1:5" ht="18.75" x14ac:dyDescent="0.3">
      <c r="A12" s="40">
        <v>11</v>
      </c>
      <c r="B12" s="9" t="s">
        <v>27</v>
      </c>
      <c r="C12" s="41" t="s">
        <v>6</v>
      </c>
      <c r="D12" s="44">
        <v>207717</v>
      </c>
      <c r="E12" s="45">
        <v>42887</v>
      </c>
    </row>
    <row r="13" spans="1:5" ht="18.75" x14ac:dyDescent="0.3">
      <c r="A13" s="40">
        <v>12</v>
      </c>
      <c r="B13" s="9" t="s">
        <v>29</v>
      </c>
      <c r="C13" s="41" t="s">
        <v>6</v>
      </c>
      <c r="D13" s="44">
        <v>139388</v>
      </c>
      <c r="E13" s="45">
        <v>43252</v>
      </c>
    </row>
    <row r="14" spans="1:5" ht="18.75" x14ac:dyDescent="0.3">
      <c r="A14" s="40">
        <v>13</v>
      </c>
      <c r="B14" s="9" t="s">
        <v>28</v>
      </c>
      <c r="C14" s="41" t="s">
        <v>6</v>
      </c>
      <c r="D14" s="44">
        <v>394645</v>
      </c>
      <c r="E14" s="45">
        <v>42887</v>
      </c>
    </row>
    <row r="15" spans="1:5" ht="18.75" x14ac:dyDescent="0.3">
      <c r="A15" s="40">
        <v>14</v>
      </c>
      <c r="B15" s="9" t="s">
        <v>31</v>
      </c>
      <c r="C15" s="41" t="s">
        <v>6</v>
      </c>
      <c r="D15" s="44">
        <v>39828</v>
      </c>
      <c r="E15" s="45">
        <v>43435</v>
      </c>
    </row>
    <row r="16" spans="1:5" ht="18.75" x14ac:dyDescent="0.3">
      <c r="A16" s="40">
        <v>15</v>
      </c>
      <c r="B16" s="9" t="s">
        <v>30</v>
      </c>
      <c r="C16" s="41" t="s">
        <v>6</v>
      </c>
      <c r="D16" s="44">
        <v>23877</v>
      </c>
      <c r="E16" s="45">
        <v>43497</v>
      </c>
    </row>
    <row r="17" spans="1:5" ht="18.75" x14ac:dyDescent="0.3">
      <c r="A17" s="40">
        <v>16</v>
      </c>
      <c r="B17" s="9" t="s">
        <v>35</v>
      </c>
      <c r="C17" s="41" t="s">
        <v>6</v>
      </c>
      <c r="D17" s="44">
        <v>70000</v>
      </c>
      <c r="E17" s="45">
        <v>43070</v>
      </c>
    </row>
    <row r="18" spans="1:5" ht="18.75" x14ac:dyDescent="0.3">
      <c r="A18" s="40">
        <v>17</v>
      </c>
      <c r="B18" s="9" t="s">
        <v>67</v>
      </c>
      <c r="C18" s="41" t="s">
        <v>6</v>
      </c>
      <c r="D18" s="44">
        <v>14365</v>
      </c>
      <c r="E18" s="45">
        <v>43525</v>
      </c>
    </row>
    <row r="19" spans="1:5" ht="18.75" x14ac:dyDescent="0.3">
      <c r="A19" s="40">
        <v>18</v>
      </c>
      <c r="B19" s="9" t="s">
        <v>20</v>
      </c>
      <c r="C19" s="41" t="s">
        <v>6</v>
      </c>
      <c r="D19" s="44">
        <v>52000</v>
      </c>
      <c r="E19" s="45">
        <v>43696</v>
      </c>
    </row>
    <row r="20" spans="1:5" ht="18.75" x14ac:dyDescent="0.3">
      <c r="A20" s="40">
        <v>19</v>
      </c>
      <c r="B20" s="9" t="s">
        <v>68</v>
      </c>
      <c r="C20" s="41" t="s">
        <v>6</v>
      </c>
      <c r="D20" s="44">
        <v>110000</v>
      </c>
      <c r="E20" s="45">
        <v>44124</v>
      </c>
    </row>
    <row r="21" spans="1:5" ht="18.75" x14ac:dyDescent="0.3">
      <c r="A21" s="40">
        <v>20</v>
      </c>
      <c r="B21" s="9" t="s">
        <v>69</v>
      </c>
      <c r="C21" s="41" t="s">
        <v>6</v>
      </c>
      <c r="D21" s="44">
        <v>51978</v>
      </c>
      <c r="E21" s="45">
        <v>44124</v>
      </c>
    </row>
    <row r="22" spans="1:5" ht="18.75" x14ac:dyDescent="0.3">
      <c r="A22" s="40">
        <v>21</v>
      </c>
      <c r="B22" s="9" t="s">
        <v>170</v>
      </c>
      <c r="C22" s="41" t="s">
        <v>6</v>
      </c>
      <c r="D22" s="44">
        <v>182134</v>
      </c>
      <c r="E22" s="45">
        <v>44094</v>
      </c>
    </row>
    <row r="23" spans="1:5" ht="18.75" x14ac:dyDescent="0.3">
      <c r="A23" s="40">
        <v>22</v>
      </c>
      <c r="B23" s="32" t="s">
        <v>115</v>
      </c>
      <c r="C23" s="41" t="s">
        <v>6</v>
      </c>
      <c r="D23" s="44">
        <v>128000</v>
      </c>
      <c r="E23" s="45">
        <v>44185</v>
      </c>
    </row>
    <row r="24" spans="1:5" ht="18.75" x14ac:dyDescent="0.3">
      <c r="A24" s="40">
        <v>23</v>
      </c>
      <c r="B24" s="32" t="s">
        <v>167</v>
      </c>
      <c r="C24" s="41" t="s">
        <v>6</v>
      </c>
      <c r="D24" s="44">
        <v>236900</v>
      </c>
      <c r="E24" s="45">
        <v>44229</v>
      </c>
    </row>
    <row r="25" spans="1:5" ht="18.75" x14ac:dyDescent="0.3">
      <c r="A25" s="40">
        <v>24</v>
      </c>
      <c r="B25" s="32" t="s">
        <v>171</v>
      </c>
      <c r="C25" s="41" t="s">
        <v>6</v>
      </c>
      <c r="D25" s="44">
        <v>95000</v>
      </c>
      <c r="E25" s="45">
        <v>44197</v>
      </c>
    </row>
    <row r="26" spans="1:5" ht="18.75" x14ac:dyDescent="0.3">
      <c r="A26" s="40">
        <v>25</v>
      </c>
      <c r="B26" t="s">
        <v>123</v>
      </c>
      <c r="C26" s="41" t="s">
        <v>6</v>
      </c>
      <c r="D26" s="64">
        <v>290000</v>
      </c>
      <c r="E26" s="45">
        <v>44353</v>
      </c>
    </row>
    <row r="27" spans="1:5" ht="18.75" x14ac:dyDescent="0.3">
      <c r="A27" s="40">
        <v>26</v>
      </c>
      <c r="B27" s="29" t="s">
        <v>153</v>
      </c>
      <c r="C27" s="41" t="s">
        <v>6</v>
      </c>
      <c r="D27" s="64">
        <v>127440</v>
      </c>
      <c r="E27" s="45">
        <v>44409</v>
      </c>
    </row>
    <row r="28" spans="1:5" ht="18.75" x14ac:dyDescent="0.3">
      <c r="A28" s="40">
        <v>27</v>
      </c>
      <c r="B28" s="9" t="s">
        <v>174</v>
      </c>
      <c r="C28" s="41" t="s">
        <v>6</v>
      </c>
      <c r="D28" s="44">
        <v>86262</v>
      </c>
      <c r="E28" s="45">
        <v>44287</v>
      </c>
    </row>
    <row r="29" spans="1:5" ht="18.75" x14ac:dyDescent="0.3">
      <c r="A29" s="40">
        <v>28</v>
      </c>
      <c r="B29" s="9" t="s">
        <v>172</v>
      </c>
      <c r="C29" s="41" t="s">
        <v>6</v>
      </c>
      <c r="D29" s="44">
        <v>63780</v>
      </c>
      <c r="E29" s="45">
        <v>44075</v>
      </c>
    </row>
    <row r="30" spans="1:5" ht="18.75" x14ac:dyDescent="0.3">
      <c r="A30" s="70">
        <v>29</v>
      </c>
      <c r="B30" s="9" t="s">
        <v>157</v>
      </c>
      <c r="C30" s="41" t="s">
        <v>6</v>
      </c>
      <c r="D30" s="44">
        <v>162390</v>
      </c>
      <c r="E30" s="45">
        <v>44185</v>
      </c>
    </row>
    <row r="31" spans="1:5" ht="18.75" x14ac:dyDescent="0.3">
      <c r="A31" s="70">
        <v>30</v>
      </c>
      <c r="B31" s="9" t="s">
        <v>173</v>
      </c>
      <c r="C31" s="41" t="s">
        <v>6</v>
      </c>
      <c r="D31" s="44">
        <v>14700</v>
      </c>
      <c r="E31" s="45">
        <v>44276</v>
      </c>
    </row>
    <row r="32" spans="1:5" ht="18.75" x14ac:dyDescent="0.25">
      <c r="D32" s="66">
        <f>SUBTOTAL(9,D2:D31)</f>
        <v>7121960</v>
      </c>
    </row>
    <row r="34" spans="4:4" ht="18.75" x14ac:dyDescent="0.25">
      <c r="D34" s="71"/>
    </row>
    <row r="35" spans="4:4" x14ac:dyDescent="0.25">
      <c r="D35" s="63"/>
    </row>
  </sheetData>
  <autoFilter ref="A1:E31" xr:uid="{6A50773D-43C9-4999-890F-E28A564CC875}"/>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F51AC-2997-45CC-AE9B-DC839DA71BBF}">
  <sheetPr filterMode="1"/>
  <dimension ref="A1:E31"/>
  <sheetViews>
    <sheetView workbookViewId="0">
      <selection activeCell="D22" sqref="D22:D23"/>
    </sheetView>
  </sheetViews>
  <sheetFormatPr defaultRowHeight="15" x14ac:dyDescent="0.25"/>
  <cols>
    <col min="1" max="1" width="9.28515625" bestFit="1" customWidth="1"/>
    <col min="2" max="2" width="86.7109375" bestFit="1" customWidth="1"/>
    <col min="3" max="3" width="13" customWidth="1"/>
    <col min="4" max="4" width="27.7109375" bestFit="1" customWidth="1"/>
    <col min="5" max="5" width="23" bestFit="1" customWidth="1"/>
  </cols>
  <sheetData>
    <row r="1" spans="1:5" ht="19.5" thickBot="1" x14ac:dyDescent="0.35">
      <c r="A1" s="46" t="s">
        <v>75</v>
      </c>
      <c r="B1" s="49" t="s">
        <v>127</v>
      </c>
      <c r="C1" s="47" t="s">
        <v>0</v>
      </c>
      <c r="D1" s="48" t="s">
        <v>126</v>
      </c>
      <c r="E1" s="47" t="s">
        <v>43</v>
      </c>
    </row>
    <row r="2" spans="1:5" ht="18.75" hidden="1" x14ac:dyDescent="0.3">
      <c r="A2" s="40">
        <v>1</v>
      </c>
      <c r="B2" s="16" t="s">
        <v>91</v>
      </c>
      <c r="C2" s="41" t="s">
        <v>6</v>
      </c>
      <c r="D2" s="42">
        <v>390000</v>
      </c>
      <c r="E2" s="65">
        <v>43435</v>
      </c>
    </row>
    <row r="3" spans="1:5" ht="18.75" x14ac:dyDescent="0.3">
      <c r="A3" s="40">
        <v>1</v>
      </c>
      <c r="B3" s="9" t="s">
        <v>2</v>
      </c>
      <c r="C3" s="41" t="s">
        <v>6</v>
      </c>
      <c r="D3" s="44">
        <v>1263820</v>
      </c>
      <c r="E3" s="45">
        <v>44044</v>
      </c>
    </row>
    <row r="4" spans="1:5" ht="18.75" x14ac:dyDescent="0.3">
      <c r="A4" s="40">
        <v>2</v>
      </c>
      <c r="B4" s="9" t="s">
        <v>70</v>
      </c>
      <c r="C4" s="41" t="s">
        <v>6</v>
      </c>
      <c r="D4" s="44">
        <v>1595993</v>
      </c>
      <c r="E4" s="45">
        <v>44197</v>
      </c>
    </row>
    <row r="5" spans="1:5" ht="18.75" x14ac:dyDescent="0.3">
      <c r="A5" s="40">
        <v>3</v>
      </c>
      <c r="B5" s="9" t="s">
        <v>68</v>
      </c>
      <c r="C5" s="41" t="s">
        <v>6</v>
      </c>
      <c r="D5" s="44">
        <v>110000</v>
      </c>
      <c r="E5" s="45">
        <v>44124</v>
      </c>
    </row>
    <row r="6" spans="1:5" ht="18.75" hidden="1" x14ac:dyDescent="0.3">
      <c r="A6" s="40">
        <v>5</v>
      </c>
      <c r="B6" s="9" t="s">
        <v>69</v>
      </c>
      <c r="C6" s="41" t="s">
        <v>6</v>
      </c>
      <c r="D6" s="44">
        <v>51978</v>
      </c>
      <c r="E6" s="45">
        <v>43221</v>
      </c>
    </row>
    <row r="7" spans="1:5" ht="18.75" hidden="1" x14ac:dyDescent="0.3">
      <c r="A7" s="40">
        <v>6</v>
      </c>
      <c r="B7" s="9" t="s">
        <v>170</v>
      </c>
      <c r="C7" s="41" t="s">
        <v>6</v>
      </c>
      <c r="D7" s="44">
        <v>182134</v>
      </c>
      <c r="E7" s="45">
        <v>42826</v>
      </c>
    </row>
    <row r="8" spans="1:5" ht="18.75" hidden="1" x14ac:dyDescent="0.3">
      <c r="A8" s="40">
        <v>7</v>
      </c>
      <c r="B8" s="32" t="s">
        <v>115</v>
      </c>
      <c r="C8" s="41" t="s">
        <v>6</v>
      </c>
      <c r="D8" s="44">
        <v>128000</v>
      </c>
      <c r="E8" s="45">
        <v>43831</v>
      </c>
    </row>
    <row r="9" spans="1:5" ht="18.75" hidden="1" x14ac:dyDescent="0.3">
      <c r="A9" s="40">
        <v>8</v>
      </c>
      <c r="B9" s="32" t="s">
        <v>167</v>
      </c>
      <c r="C9" s="41" t="s">
        <v>6</v>
      </c>
      <c r="D9" s="44">
        <v>236900</v>
      </c>
      <c r="E9" s="45">
        <v>43831</v>
      </c>
    </row>
    <row r="10" spans="1:5" ht="18.75" hidden="1" x14ac:dyDescent="0.3">
      <c r="A10" s="40">
        <v>9</v>
      </c>
      <c r="B10" s="32" t="s">
        <v>171</v>
      </c>
      <c r="C10" s="41" t="s">
        <v>6</v>
      </c>
      <c r="D10" s="44">
        <v>95000</v>
      </c>
      <c r="E10" s="45">
        <v>43804</v>
      </c>
    </row>
    <row r="11" spans="1:5" ht="18.75" hidden="1" x14ac:dyDescent="0.3">
      <c r="A11" s="40">
        <v>10</v>
      </c>
      <c r="B11" t="s">
        <v>123</v>
      </c>
      <c r="C11" s="41" t="s">
        <v>6</v>
      </c>
      <c r="D11" s="64">
        <v>290000</v>
      </c>
      <c r="E11" s="45">
        <v>42826</v>
      </c>
    </row>
    <row r="12" spans="1:5" ht="18.75" hidden="1" x14ac:dyDescent="0.3">
      <c r="A12" s="40">
        <v>11</v>
      </c>
      <c r="B12" s="29" t="s">
        <v>153</v>
      </c>
      <c r="C12" s="41" t="s">
        <v>6</v>
      </c>
      <c r="D12" s="64">
        <v>127440</v>
      </c>
      <c r="E12" s="45">
        <v>42887</v>
      </c>
    </row>
    <row r="13" spans="1:5" ht="18.75" hidden="1" x14ac:dyDescent="0.3">
      <c r="A13" s="40">
        <v>12</v>
      </c>
      <c r="B13" s="9" t="s">
        <v>174</v>
      </c>
      <c r="C13" s="41" t="s">
        <v>6</v>
      </c>
      <c r="D13" s="44">
        <v>86262</v>
      </c>
      <c r="E13" s="45">
        <v>43252</v>
      </c>
    </row>
    <row r="14" spans="1:5" ht="18.75" hidden="1" x14ac:dyDescent="0.3">
      <c r="A14" s="40">
        <v>13</v>
      </c>
      <c r="B14" s="9" t="s">
        <v>172</v>
      </c>
      <c r="C14" s="41" t="s">
        <v>6</v>
      </c>
      <c r="D14" s="44">
        <v>63780</v>
      </c>
      <c r="E14" s="45">
        <v>42887</v>
      </c>
    </row>
    <row r="15" spans="1:5" ht="18.75" hidden="1" x14ac:dyDescent="0.3">
      <c r="A15" s="40">
        <v>14</v>
      </c>
      <c r="B15" s="9" t="s">
        <v>157</v>
      </c>
      <c r="C15" s="41" t="s">
        <v>6</v>
      </c>
      <c r="D15" s="44">
        <v>162390</v>
      </c>
      <c r="E15" s="45">
        <v>43435</v>
      </c>
    </row>
    <row r="16" spans="1:5" ht="18.75" hidden="1" x14ac:dyDescent="0.3">
      <c r="A16" s="40">
        <v>15</v>
      </c>
      <c r="B16" s="9" t="s">
        <v>173</v>
      </c>
      <c r="C16" s="41" t="s">
        <v>6</v>
      </c>
      <c r="D16" s="44">
        <v>14700</v>
      </c>
      <c r="E16" s="45">
        <v>43497</v>
      </c>
    </row>
    <row r="17" spans="1:5" ht="18.75" hidden="1" x14ac:dyDescent="0.3">
      <c r="A17" s="40">
        <v>16</v>
      </c>
      <c r="B17" s="9" t="s">
        <v>35</v>
      </c>
      <c r="C17" s="41" t="s">
        <v>6</v>
      </c>
      <c r="D17" s="44">
        <v>70000</v>
      </c>
      <c r="E17" s="45">
        <v>43070</v>
      </c>
    </row>
    <row r="18" spans="1:5" ht="18.75" hidden="1" x14ac:dyDescent="0.3">
      <c r="A18" s="40">
        <v>17</v>
      </c>
      <c r="B18" s="9" t="s">
        <v>67</v>
      </c>
      <c r="C18" s="41" t="s">
        <v>6</v>
      </c>
      <c r="D18" s="44">
        <v>14365</v>
      </c>
      <c r="E18" s="45">
        <v>43525</v>
      </c>
    </row>
    <row r="19" spans="1:5" ht="18.75" hidden="1" x14ac:dyDescent="0.3">
      <c r="A19" s="40">
        <v>18</v>
      </c>
      <c r="B19" s="9" t="s">
        <v>20</v>
      </c>
      <c r="C19" s="41" t="s">
        <v>6</v>
      </c>
      <c r="D19" s="44">
        <v>52000</v>
      </c>
      <c r="E19" s="45">
        <v>43696</v>
      </c>
    </row>
    <row r="20" spans="1:5" ht="18.75" x14ac:dyDescent="0.3">
      <c r="A20" s="40">
        <v>4</v>
      </c>
      <c r="B20" s="9" t="s">
        <v>69</v>
      </c>
      <c r="C20" s="41" t="s">
        <v>6</v>
      </c>
      <c r="D20" s="44">
        <v>51978</v>
      </c>
      <c r="E20" s="45">
        <v>44124</v>
      </c>
    </row>
    <row r="21" spans="1:5" ht="18.75" x14ac:dyDescent="0.3">
      <c r="A21" s="40">
        <v>5</v>
      </c>
      <c r="B21" s="9" t="s">
        <v>170</v>
      </c>
      <c r="C21" s="41" t="s">
        <v>6</v>
      </c>
      <c r="D21" s="44">
        <v>182134</v>
      </c>
      <c r="E21" s="45">
        <v>44094</v>
      </c>
    </row>
    <row r="22" spans="1:5" ht="18.75" x14ac:dyDescent="0.3">
      <c r="A22" s="40">
        <v>6</v>
      </c>
      <c r="B22" s="32" t="s">
        <v>115</v>
      </c>
      <c r="C22" s="41" t="s">
        <v>6</v>
      </c>
      <c r="D22" s="44">
        <v>128000</v>
      </c>
      <c r="E22" s="45">
        <v>44185</v>
      </c>
    </row>
    <row r="23" spans="1:5" ht="18.75" x14ac:dyDescent="0.3">
      <c r="A23" s="40">
        <v>7</v>
      </c>
      <c r="B23" s="32" t="s">
        <v>167</v>
      </c>
      <c r="C23" s="41" t="s">
        <v>6</v>
      </c>
      <c r="D23" s="44">
        <v>236900</v>
      </c>
      <c r="E23" s="45">
        <v>44229</v>
      </c>
    </row>
    <row r="24" spans="1:5" ht="18.75" x14ac:dyDescent="0.3">
      <c r="A24" s="40">
        <v>8</v>
      </c>
      <c r="B24" s="32" t="s">
        <v>171</v>
      </c>
      <c r="C24" s="41" t="s">
        <v>6</v>
      </c>
      <c r="D24" s="44">
        <v>95000</v>
      </c>
      <c r="E24" s="45">
        <v>44197</v>
      </c>
    </row>
    <row r="25" spans="1:5" ht="18.75" x14ac:dyDescent="0.3">
      <c r="A25" s="40">
        <v>9</v>
      </c>
      <c r="B25" t="s">
        <v>123</v>
      </c>
      <c r="C25" s="41" t="s">
        <v>6</v>
      </c>
      <c r="D25" s="64">
        <v>290000</v>
      </c>
      <c r="E25" s="45">
        <v>44353</v>
      </c>
    </row>
    <row r="26" spans="1:5" ht="18.75" x14ac:dyDescent="0.3">
      <c r="A26" s="40">
        <v>10</v>
      </c>
      <c r="B26" s="29" t="s">
        <v>153</v>
      </c>
      <c r="C26" s="41" t="s">
        <v>6</v>
      </c>
      <c r="D26" s="64">
        <v>127440</v>
      </c>
      <c r="E26" s="45">
        <v>44409</v>
      </c>
    </row>
    <row r="27" spans="1:5" ht="18.75" x14ac:dyDescent="0.3">
      <c r="A27" s="40">
        <v>11</v>
      </c>
      <c r="B27" s="9" t="s">
        <v>174</v>
      </c>
      <c r="C27" s="41" t="s">
        <v>6</v>
      </c>
      <c r="D27" s="44">
        <v>86262</v>
      </c>
      <c r="E27" s="45">
        <v>44287</v>
      </c>
    </row>
    <row r="28" spans="1:5" ht="18.75" x14ac:dyDescent="0.3">
      <c r="A28" s="40">
        <v>12</v>
      </c>
      <c r="B28" s="9" t="s">
        <v>172</v>
      </c>
      <c r="C28" s="41" t="s">
        <v>6</v>
      </c>
      <c r="D28" s="44">
        <v>63780</v>
      </c>
      <c r="E28" s="45">
        <v>44075</v>
      </c>
    </row>
    <row r="29" spans="1:5" ht="18.75" x14ac:dyDescent="0.3">
      <c r="A29" s="40">
        <v>13</v>
      </c>
      <c r="B29" s="9" t="s">
        <v>157</v>
      </c>
      <c r="C29" s="41" t="s">
        <v>6</v>
      </c>
      <c r="D29" s="44">
        <v>162390</v>
      </c>
      <c r="E29" s="45">
        <v>44185</v>
      </c>
    </row>
    <row r="30" spans="1:5" ht="18.75" x14ac:dyDescent="0.3">
      <c r="A30" s="40">
        <v>14</v>
      </c>
      <c r="B30" s="9" t="s">
        <v>173</v>
      </c>
      <c r="C30" s="41" t="s">
        <v>6</v>
      </c>
      <c r="D30" s="44">
        <v>14700</v>
      </c>
      <c r="E30" s="45">
        <v>44276</v>
      </c>
    </row>
    <row r="31" spans="1:5" ht="18.75" x14ac:dyDescent="0.25">
      <c r="D31" s="66">
        <f>SUBTOTAL(9,D2:D30)</f>
        <v>4408397</v>
      </c>
    </row>
  </sheetData>
  <autoFilter ref="A1:E29" xr:uid="{6A50773D-43C9-4999-890F-E28A564CC875}">
    <filterColumn colId="4">
      <filters>
        <dateGroupItem year="2021" dateTimeGrouping="year"/>
        <dateGroupItem year="2020" month="6" dateTimeGrouping="month"/>
        <dateGroupItem year="2020" month="8" dateTimeGrouping="month"/>
        <dateGroupItem year="2020" month="9" dateTimeGrouping="month"/>
        <dateGroupItem year="2020" month="10" dateTimeGrouping="month"/>
        <dateGroupItem year="2020" month="12" dateTimeGrouping="month"/>
      </filters>
    </filterColumn>
  </autoFilter>
  <sortState xmlns:xlrd2="http://schemas.microsoft.com/office/spreadsheetml/2017/richdata2" ref="A2:E24">
    <sortCondition descending="1" ref="D2:D24"/>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ABAEF-355A-42FA-A6D8-5FBC03F438F7}">
  <sheetPr filterMode="1"/>
  <dimension ref="A1:D18"/>
  <sheetViews>
    <sheetView tabSelected="1" topLeftCell="B1" workbookViewId="0">
      <selection activeCell="B9" sqref="B9"/>
    </sheetView>
  </sheetViews>
  <sheetFormatPr defaultRowHeight="15" x14ac:dyDescent="0.25"/>
  <cols>
    <col min="2" max="2" width="104.5703125" bestFit="1" customWidth="1"/>
    <col min="3" max="3" width="24.42578125" bestFit="1" customWidth="1"/>
    <col min="4" max="4" width="21.140625" bestFit="1" customWidth="1"/>
  </cols>
  <sheetData>
    <row r="1" spans="1:4" ht="29.25" thickBot="1" x14ac:dyDescent="0.5">
      <c r="A1" s="38" t="s">
        <v>75</v>
      </c>
      <c r="B1" s="79" t="s">
        <v>194</v>
      </c>
      <c r="C1" s="39" t="s">
        <v>0</v>
      </c>
      <c r="D1" s="39" t="s">
        <v>122</v>
      </c>
    </row>
    <row r="2" spans="1:4" ht="23.25" x14ac:dyDescent="0.35">
      <c r="A2" s="37">
        <v>1</v>
      </c>
      <c r="B2" s="80" t="s">
        <v>110</v>
      </c>
      <c r="C2" s="43" t="s">
        <v>4</v>
      </c>
      <c r="D2" s="44">
        <v>571000</v>
      </c>
    </row>
    <row r="3" spans="1:4" ht="23.25" hidden="1" x14ac:dyDescent="0.35">
      <c r="A3" s="37">
        <v>2</v>
      </c>
      <c r="B3" s="43" t="s">
        <v>189</v>
      </c>
      <c r="C3" s="43" t="s">
        <v>187</v>
      </c>
      <c r="D3" s="44">
        <v>1000000</v>
      </c>
    </row>
    <row r="4" spans="1:4" ht="23.25" x14ac:dyDescent="0.35">
      <c r="A4" s="37">
        <v>3</v>
      </c>
      <c r="B4" s="80" t="s">
        <v>125</v>
      </c>
      <c r="C4" s="43" t="s">
        <v>4</v>
      </c>
      <c r="D4" s="44">
        <v>650000</v>
      </c>
    </row>
    <row r="5" spans="1:4" ht="23.25" hidden="1" x14ac:dyDescent="0.35">
      <c r="A5" s="37">
        <v>4</v>
      </c>
      <c r="B5" s="43" t="s">
        <v>190</v>
      </c>
      <c r="C5" s="43" t="s">
        <v>187</v>
      </c>
      <c r="D5" s="44">
        <v>5000000</v>
      </c>
    </row>
    <row r="6" spans="1:4" ht="23.25" x14ac:dyDescent="0.35">
      <c r="A6" s="37">
        <v>5</v>
      </c>
      <c r="B6" s="80" t="s">
        <v>201</v>
      </c>
      <c r="C6" s="43" t="s">
        <v>4</v>
      </c>
      <c r="D6" s="44">
        <v>2000000</v>
      </c>
    </row>
    <row r="7" spans="1:4" ht="23.25" hidden="1" x14ac:dyDescent="0.35">
      <c r="A7" s="37">
        <v>6</v>
      </c>
      <c r="B7" s="67" t="s">
        <v>73</v>
      </c>
      <c r="C7" s="43" t="s">
        <v>6</v>
      </c>
      <c r="D7" s="44">
        <v>350000</v>
      </c>
    </row>
    <row r="8" spans="1:4" ht="23.25" hidden="1" x14ac:dyDescent="0.35">
      <c r="A8" s="37">
        <v>7</v>
      </c>
      <c r="B8" s="43" t="s">
        <v>191</v>
      </c>
      <c r="C8" s="43" t="s">
        <v>187</v>
      </c>
      <c r="D8" s="44">
        <v>3300000</v>
      </c>
    </row>
    <row r="9" spans="1:4" ht="23.25" x14ac:dyDescent="0.35">
      <c r="A9" s="37">
        <v>8</v>
      </c>
      <c r="B9" s="81" t="s">
        <v>195</v>
      </c>
      <c r="C9" s="43" t="s">
        <v>4</v>
      </c>
      <c r="D9" s="44">
        <v>150000</v>
      </c>
    </row>
    <row r="10" spans="1:4" ht="23.25" hidden="1" x14ac:dyDescent="0.35">
      <c r="A10" s="37">
        <v>9</v>
      </c>
      <c r="B10" s="67" t="s">
        <v>168</v>
      </c>
      <c r="C10" s="43" t="s">
        <v>196</v>
      </c>
      <c r="D10" s="44">
        <v>150000</v>
      </c>
    </row>
    <row r="11" spans="1:4" ht="23.25" hidden="1" x14ac:dyDescent="0.35">
      <c r="A11" s="77"/>
      <c r="B11" s="68" t="s">
        <v>193</v>
      </c>
      <c r="C11" s="43" t="s">
        <v>187</v>
      </c>
      <c r="D11" s="44">
        <v>200000</v>
      </c>
    </row>
    <row r="12" spans="1:4" ht="23.25" hidden="1" x14ac:dyDescent="0.35">
      <c r="A12" s="77"/>
      <c r="B12" s="68" t="s">
        <v>192</v>
      </c>
      <c r="C12" s="43" t="s">
        <v>187</v>
      </c>
      <c r="D12" s="44">
        <v>150000</v>
      </c>
    </row>
    <row r="13" spans="1:4" ht="23.25" hidden="1" x14ac:dyDescent="0.35">
      <c r="A13" s="77"/>
      <c r="B13" s="68" t="s">
        <v>188</v>
      </c>
      <c r="C13" s="43" t="s">
        <v>187</v>
      </c>
      <c r="D13" s="44">
        <v>700000</v>
      </c>
    </row>
    <row r="14" spans="1:4" ht="18.75" hidden="1" x14ac:dyDescent="0.25">
      <c r="B14" s="43" t="s">
        <v>198</v>
      </c>
      <c r="C14" s="43"/>
      <c r="D14" s="44"/>
    </row>
    <row r="15" spans="1:4" ht="18.75" hidden="1" x14ac:dyDescent="0.25">
      <c r="B15" s="43" t="s">
        <v>197</v>
      </c>
      <c r="C15" s="43"/>
      <c r="D15" s="1"/>
    </row>
    <row r="16" spans="1:4" ht="18.75" hidden="1" x14ac:dyDescent="0.25">
      <c r="B16" s="43" t="s">
        <v>199</v>
      </c>
      <c r="C16" s="43"/>
      <c r="D16" s="1"/>
    </row>
    <row r="17" spans="2:4" ht="18.75" hidden="1" x14ac:dyDescent="0.25">
      <c r="B17" s="43" t="s">
        <v>200</v>
      </c>
      <c r="C17" s="43"/>
      <c r="D17" s="1"/>
    </row>
    <row r="18" spans="2:4" ht="23.25" x14ac:dyDescent="0.35">
      <c r="D18" s="78">
        <f>SUBTOTAL(9,D3:D17)</f>
        <v>2800000</v>
      </c>
    </row>
  </sheetData>
  <autoFilter ref="A1:D17" xr:uid="{17E69BE4-2667-42BE-BEA0-711C8C196DFB}">
    <filterColumn colId="2">
      <filters>
        <filter val="Approved"/>
      </filters>
    </filterColumn>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All projects</vt:lpstr>
      <vt:lpstr>Fund Positions</vt:lpstr>
      <vt:lpstr>Identified</vt:lpstr>
      <vt:lpstr>Completed</vt:lpstr>
      <vt:lpstr>Completed FY20-21</vt:lpstr>
      <vt:lpstr>Approved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 Bora</dc:creator>
  <cp:keywords>HCLClassification=Public</cp:keywords>
  <cp:lastModifiedBy>Sanjeev Bora</cp:lastModifiedBy>
  <cp:lastPrinted>2020-10-24T07:41:09Z</cp:lastPrinted>
  <dcterms:created xsi:type="dcterms:W3CDTF">2018-11-24T12:22:55Z</dcterms:created>
  <dcterms:modified xsi:type="dcterms:W3CDTF">2021-10-09T19:06:51Z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cf809917-7bbc-4304-9973-046b601010bc</vt:lpwstr>
  </property>
  <property fmtid="{D5CDD505-2E9C-101B-9397-08002B2CF9AE}" pid="3" name="HCLClassD6">
    <vt:lpwstr>False</vt:lpwstr>
  </property>
  <property fmtid="{D5CDD505-2E9C-101B-9397-08002B2CF9AE}" pid="4" name="HCLClassification">
    <vt:lpwstr>HCL_Cla5s_Publ1c</vt:lpwstr>
  </property>
</Properties>
</file>